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https://algebrapou-my.sharepoint.com/personal/toni_milun_algebra_hr/Documents/Radna površina/ispiti/2024/4. 9. Statistika/900/"/>
    </mc:Choice>
  </mc:AlternateContent>
  <xr:revisionPtr revIDLastSave="1" documentId="13_ncr:1_{0C3FB4D9-27E7-4A69-A8FB-28328114E7E4}" xr6:coauthVersionLast="47" xr6:coauthVersionMax="47" xr10:uidLastSave="{3B819FD9-6198-48B0-AE10-D62591A7154A}"/>
  <bookViews>
    <workbookView xWindow="-28920" yWindow="-4575" windowWidth="29040" windowHeight="15840" tabRatio="642" firstSheet="1" activeTab="15" xr2:uid="{00000000-000D-0000-FFFF-FFFF00000000}"/>
  </bookViews>
  <sheets>
    <sheet name="upute" sheetId="30" r:id="rId1"/>
    <sheet name="Formule" sheetId="31" r:id="rId2"/>
    <sheet name="1ish1" sheetId="21" r:id="rId3"/>
    <sheet name="1ish2" sheetId="22" r:id="rId4"/>
    <sheet name="1ish3" sheetId="20" r:id="rId5"/>
    <sheet name="2ish1" sheetId="17" r:id="rId6"/>
    <sheet name="2ish2" sheetId="18" r:id="rId7"/>
    <sheet name="3ish1" sheetId="16" r:id="rId8"/>
    <sheet name="3ish2" sheetId="25" r:id="rId9"/>
    <sheet name="4ish1" sheetId="13" r:id="rId10"/>
    <sheet name="4ish2" sheetId="12" r:id="rId11"/>
    <sheet name="5ish1" sheetId="10" r:id="rId12"/>
    <sheet name="5ish2" sheetId="9" r:id="rId13"/>
    <sheet name="6ish1" sheetId="7" r:id="rId14"/>
    <sheet name="6ish2" sheetId="27" r:id="rId15"/>
    <sheet name="6ish3" sheetId="4" r:id="rId16"/>
  </sheets>
  <calcPr calcId="191029"/>
  <pivotCaches>
    <pivotCache cacheId="6"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C13" i="7" l="1"/>
  <c r="B13" i="7" a="1"/>
  <c r="B13" i="7" s="1"/>
  <c r="A13" i="7" a="1"/>
  <c r="A13" i="7" s="1"/>
  <c r="H9" i="10"/>
  <c r="D16" i="12"/>
  <c r="D17" i="12" s="1"/>
  <c r="D18" i="12" s="1"/>
  <c r="D15" i="12"/>
  <c r="D12" i="12"/>
  <c r="D11" i="12" s="1"/>
  <c r="D10" i="12" s="1"/>
  <c r="D9" i="12" s="1"/>
  <c r="D8" i="12" s="1"/>
  <c r="D7" i="12" s="1"/>
  <c r="D6" i="12" s="1"/>
  <c r="D13" i="12"/>
  <c r="C20" i="12"/>
  <c r="C19" i="12"/>
  <c r="C13" i="12"/>
  <c r="C14" i="12"/>
  <c r="C15" i="12"/>
  <c r="C16" i="12"/>
  <c r="C17" i="12"/>
  <c r="C18" i="12"/>
  <c r="C12" i="12"/>
  <c r="C10" i="12"/>
  <c r="C7" i="12"/>
  <c r="C8" i="12"/>
  <c r="C9" i="12"/>
  <c r="A42" i="13"/>
  <c r="E14" i="13"/>
  <c r="E15" i="13"/>
  <c r="E13" i="13"/>
  <c r="E11" i="13"/>
  <c r="E8" i="13"/>
  <c r="E9" i="13"/>
  <c r="E10" i="13"/>
  <c r="D12" i="13"/>
  <c r="D10" i="13"/>
  <c r="D11" i="13"/>
  <c r="D13" i="13"/>
  <c r="D14" i="13"/>
  <c r="D15" i="13"/>
  <c r="D9" i="13"/>
  <c r="A23" i="25"/>
  <c r="C47" i="16"/>
  <c r="C33" i="16"/>
  <c r="D11" i="16"/>
  <c r="H13" i="22"/>
  <c r="H12" i="22" s="1"/>
  <c r="H11" i="22" s="1"/>
  <c r="H14" i="22"/>
  <c r="H15" i="22"/>
  <c r="B30" i="22"/>
  <c r="B29" i="22"/>
  <c r="H8" i="30" l="1"/>
  <c r="H7"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<sst xmlns="http://schemas.openxmlformats.org/spreadsheetml/2006/main" count="405" uniqueCount="313">
  <si>
    <t>5 bodova</t>
  </si>
  <si>
    <t>4 boda</t>
  </si>
  <si>
    <t>3 boda</t>
  </si>
  <si>
    <t>Godina</t>
  </si>
  <si>
    <t>6. ishod: testiranje hipoteza</t>
  </si>
  <si>
    <t>2. ishod: srednje vrijednosti i mjere disperzije</t>
  </si>
  <si>
    <t>5. ishod: normalna krivulja</t>
  </si>
  <si>
    <t>a)</t>
  </si>
  <si>
    <t>b)</t>
  </si>
  <si>
    <t>c)</t>
  </si>
  <si>
    <t>d)</t>
  </si>
  <si>
    <t>STATISTIKA</t>
  </si>
  <si>
    <t>Preddiplomski studij Digitalnog marketinga</t>
  </si>
  <si>
    <t>Skup 1</t>
  </si>
  <si>
    <t>Skup 2</t>
  </si>
  <si>
    <t>ishod</t>
  </si>
  <si>
    <t>I1</t>
  </si>
  <si>
    <t>I2</t>
  </si>
  <si>
    <t>I3</t>
  </si>
  <si>
    <t>I4</t>
  </si>
  <si>
    <t>I5</t>
  </si>
  <si>
    <t>I6</t>
  </si>
  <si>
    <t>UKUPNO</t>
  </si>
  <si>
    <t>broj bodova</t>
  </si>
  <si>
    <t>vrijeme rješavanja (minute)</t>
  </si>
  <si>
    <t>1. ishod: osnovni statistički pojmovi, grupiranje podataka (histogram, pivot-tablica), grafički prikaz podataka</t>
  </si>
  <si>
    <t>3. ishod: korelacija i regresijski modeli</t>
  </si>
  <si>
    <t>4. ishod: trend modeli i indeksi</t>
  </si>
  <si>
    <t>10 bodova</t>
  </si>
  <si>
    <t>9 bodova</t>
  </si>
  <si>
    <t>8 bodova</t>
  </si>
  <si>
    <t>MINIMALNI ISHOD UČENJA</t>
  </si>
  <si>
    <t>6 bodova</t>
  </si>
  <si>
    <t>Grad</t>
  </si>
  <si>
    <t>Helsinki</t>
  </si>
  <si>
    <t>Moskva</t>
  </si>
  <si>
    <t>London</t>
  </si>
  <si>
    <t>Berlin</t>
  </si>
  <si>
    <t>Paris</t>
  </si>
  <si>
    <t>Madrid</t>
  </si>
  <si>
    <t>Rim</t>
  </si>
  <si>
    <t>Atena</t>
  </si>
  <si>
    <t>Istanbul</t>
  </si>
  <si>
    <t>Dubai</t>
  </si>
  <si>
    <t>Mumbai</t>
  </si>
  <si>
    <t>Bangkok</t>
  </si>
  <si>
    <t>Sydney</t>
  </si>
  <si>
    <t>Rio de Janeiro</t>
  </si>
  <si>
    <t>Buenos Aires</t>
  </si>
  <si>
    <t>Los Angeles</t>
  </si>
  <si>
    <t>New York</t>
  </si>
  <si>
    <t>Toronto</t>
  </si>
  <si>
    <t>Chicago</t>
  </si>
  <si>
    <t>Prosj. temperatura (°C)</t>
  </si>
  <si>
    <t>Redni broj kompanije</t>
  </si>
  <si>
    <t>Broj novih pretplatnika</t>
  </si>
  <si>
    <t>Redni broj kampanje</t>
  </si>
  <si>
    <t>Ukupni prihod (000 €)</t>
  </si>
  <si>
    <t>Prodani uređaji (u tisućama)</t>
  </si>
  <si>
    <t>Ključna riječ</t>
  </si>
  <si>
    <t>Algebra studij</t>
  </si>
  <si>
    <t>Algebra informatika</t>
  </si>
  <si>
    <t>Algebra online tečajevi</t>
  </si>
  <si>
    <t>Algebra programiranje</t>
  </si>
  <si>
    <t>Algebra mrežne tehnologije</t>
  </si>
  <si>
    <t>Algebra dizajn</t>
  </si>
  <si>
    <t>Algebra MBA</t>
  </si>
  <si>
    <t>Algebra digitalni marketing</t>
  </si>
  <si>
    <t>Algebra računalstvo</t>
  </si>
  <si>
    <t>Algebra predavanja</t>
  </si>
  <si>
    <t>Algebra upisi</t>
  </si>
  <si>
    <t>Algebra rokovi</t>
  </si>
  <si>
    <t>Algebra studentska prava</t>
  </si>
  <si>
    <t>Algebra školarine</t>
  </si>
  <si>
    <t>Algebra kontakt</t>
  </si>
  <si>
    <t>Algebra lokacija</t>
  </si>
  <si>
    <t>Algebra nastavnici</t>
  </si>
  <si>
    <t>Algebra iskustva studenata</t>
  </si>
  <si>
    <t>Algebra akreditacija</t>
  </si>
  <si>
    <t>Algebra stipendije</t>
  </si>
  <si>
    <t>Broj impresija</t>
  </si>
  <si>
    <t>Broj klikova</t>
  </si>
  <si>
    <t>Mjesec</t>
  </si>
  <si>
    <t>Broj konverzija</t>
  </si>
  <si>
    <t>Kampanja A</t>
  </si>
  <si>
    <t>Kampanja B</t>
  </si>
  <si>
    <t>Kampanja C</t>
  </si>
  <si>
    <t>Profit proizvoda A (tisuće eura)</t>
  </si>
  <si>
    <t>Profit proizvoda B (tisuće eura)</t>
  </si>
  <si>
    <t>Oglas</t>
  </si>
  <si>
    <t>Sveučilište Algebra</t>
  </si>
  <si>
    <t>ispit - grupa 1 u 9:00 sati</t>
  </si>
  <si>
    <t>Novi kupci</t>
  </si>
  <si>
    <t>4. 9. 2024.</t>
  </si>
  <si>
    <t>Statisticki skup u ovom primjeru jetemperature u nekoliko svjetskih gradova u sijecnju 2023. godine</t>
  </si>
  <si>
    <t>Obiljezje je intervalo.</t>
  </si>
  <si>
    <t>Temperatura.</t>
  </si>
  <si>
    <t>Column Labels</t>
  </si>
  <si>
    <t>Grand Total</t>
  </si>
  <si>
    <t>Row Labels</t>
  </si>
  <si>
    <t>Sum of Novi kupci</t>
  </si>
  <si>
    <t>20-24</t>
  </si>
  <si>
    <t>25-29</t>
  </si>
  <si>
    <t>30-34</t>
  </si>
  <si>
    <t>35-39</t>
  </si>
  <si>
    <t>40-44</t>
  </si>
  <si>
    <t>45-49</t>
  </si>
  <si>
    <t>50-54</t>
  </si>
  <si>
    <t>55-59</t>
  </si>
  <si>
    <t>60-64</t>
  </si>
  <si>
    <t>100-199</t>
  </si>
  <si>
    <t>200-299</t>
  </si>
  <si>
    <t>300-400</t>
  </si>
  <si>
    <t>interpretacija</t>
  </si>
  <si>
    <t>Dok je kompanija imala prihod izmedu 25i 30 tisuca eura doslo je 300 novih kupaca.</t>
  </si>
  <si>
    <t>More</t>
  </si>
  <si>
    <t>kolicine novih pretplatnika</t>
  </si>
  <si>
    <t>broj kompanija sa novim pretplatnicima</t>
  </si>
  <si>
    <t>Interpretacija</t>
  </si>
  <si>
    <t>Podatci o broju novih pretplatnika razlickith kompanija u prvom kvartalu 2023 godine govore koliko kompanija(stupac s desne strane) ima odredenu kolicinu novih pretplatnika(stupac s lijeve strane)</t>
  </si>
  <si>
    <t>Npr. 4 kompanije imaju 60 novih pretplatnika</t>
  </si>
  <si>
    <t>komulativni niz vise od</t>
  </si>
  <si>
    <t>Interpretacija za komulativni niz vise od</t>
  </si>
  <si>
    <t>Npr. 24 kompanije imaju vise od 30 novih pretplatitelja</t>
  </si>
  <si>
    <t>U tablici su prikazani podaci o troškovima oglašavanja na Google Ads (u stotinama eura) i broju generiranih</t>
  </si>
  <si>
    <t>potencijalnih kupaca (leadova) za malu tvrtku u 2022. godini.</t>
  </si>
  <si>
    <t>Trosak oglasavanja na google ads je nezavisna varijabla jer utjece na broj generiranih leadova, dok broj generiranih leadova je nezavisna varijabla jer neutjece na nikoga al na nju se otjece radi troska oglasavanja.</t>
  </si>
  <si>
    <t>Trošak oglašavanja na Google Ads (stotine eura) x</t>
  </si>
  <si>
    <t>Broj generiranih leadova y</t>
  </si>
  <si>
    <t>pearsonov koeficjent</t>
  </si>
  <si>
    <t>interpretacija pearsona</t>
  </si>
  <si>
    <t>korelacija je vrlo jaka jer je 0,99</t>
  </si>
  <si>
    <t>Najreprezatativniji model regresije je linearni model jer je r^ najblizi jedinici</t>
  </si>
  <si>
    <t>LINEARNI MODEL</t>
  </si>
  <si>
    <t>y=bx+a</t>
  </si>
  <si>
    <r>
      <t xml:space="preserve">a = ___ Kad bi </t>
    </r>
    <r>
      <rPr>
        <i/>
        <sz val="11"/>
        <color rgb="FF000000"/>
        <rFont val="Calibri"/>
        <family val="2"/>
        <charset val="238"/>
        <scheme val="minor"/>
      </rPr>
      <t>x</t>
    </r>
    <r>
      <rPr>
        <sz val="11"/>
        <color rgb="FF000000"/>
        <rFont val="Calibri"/>
        <family val="2"/>
        <charset val="238"/>
        <scheme val="minor"/>
      </rPr>
      <t xml:space="preserve"> bio 0, možemo očekivati da </t>
    </r>
    <r>
      <rPr>
        <i/>
        <sz val="11"/>
        <color rgb="FF000000"/>
        <rFont val="Calibri"/>
        <family val="2"/>
        <charset val="238"/>
        <scheme val="minor"/>
      </rPr>
      <t>y</t>
    </r>
    <r>
      <rPr>
        <sz val="11"/>
        <color rgb="FF000000"/>
        <rFont val="Calibri"/>
        <family val="2"/>
        <charset val="238"/>
        <scheme val="minor"/>
      </rPr>
      <t xml:space="preserve"> bude </t>
    </r>
    <r>
      <rPr>
        <i/>
        <sz val="11"/>
        <color rgb="FF000000"/>
        <rFont val="Calibri"/>
        <family val="2"/>
        <charset val="238"/>
        <scheme val="minor"/>
      </rPr>
      <t>a</t>
    </r>
    <r>
      <rPr>
        <sz val="11"/>
        <color rgb="FF000000"/>
        <rFont val="Calibri"/>
        <family val="2"/>
        <charset val="238"/>
        <scheme val="minor"/>
      </rPr>
      <t xml:space="preserve"> jedinica.</t>
    </r>
  </si>
  <si>
    <r>
      <t xml:space="preserve">b = ___ Kad bi se </t>
    </r>
    <r>
      <rPr>
        <i/>
        <sz val="11"/>
        <color rgb="FF000000"/>
        <rFont val="Calibri"/>
        <family val="2"/>
        <charset val="238"/>
        <scheme val="minor"/>
      </rPr>
      <t>x</t>
    </r>
    <r>
      <rPr>
        <sz val="11"/>
        <color rgb="FF000000"/>
        <rFont val="Calibri"/>
        <family val="2"/>
        <charset val="238"/>
        <scheme val="minor"/>
      </rPr>
      <t xml:space="preserve"> povećao za 1 jedinicu, možemo očekivati </t>
    </r>
    <r>
      <rPr>
        <u/>
        <sz val="11"/>
        <color rgb="FF000000"/>
        <rFont val="Calibri"/>
        <family val="2"/>
        <charset val="238"/>
        <scheme val="minor"/>
      </rPr>
      <t>povećanje/smanjenje</t>
    </r>
    <r>
      <rPr>
        <sz val="11"/>
        <color rgb="FF000000"/>
        <rFont val="Calibri"/>
        <family val="2"/>
        <charset val="238"/>
        <scheme val="minor"/>
      </rPr>
      <t xml:space="preserve"> </t>
    </r>
    <r>
      <rPr>
        <i/>
        <sz val="11"/>
        <color rgb="FF000000"/>
        <rFont val="Calibri"/>
        <family val="2"/>
        <charset val="238"/>
        <scheme val="minor"/>
      </rPr>
      <t>y</t>
    </r>
    <r>
      <rPr>
        <sz val="11"/>
        <color rgb="FF000000"/>
        <rFont val="Calibri"/>
        <family val="2"/>
        <charset val="238"/>
        <scheme val="minor"/>
      </rPr>
      <t xml:space="preserve"> za </t>
    </r>
    <r>
      <rPr>
        <i/>
        <sz val="11"/>
        <color rgb="FF000000"/>
        <rFont val="Calibri"/>
        <family val="2"/>
        <charset val="238"/>
        <scheme val="minor"/>
      </rPr>
      <t>b</t>
    </r>
    <r>
      <rPr>
        <sz val="11"/>
        <color rgb="FF000000"/>
        <rFont val="Calibri"/>
        <family val="2"/>
        <charset val="238"/>
        <scheme val="minor"/>
      </rPr>
      <t xml:space="preserve"> jedinica.</t>
    </r>
  </si>
  <si>
    <r>
      <t xml:space="preserve">a = _24,555__ Kad bi </t>
    </r>
    <r>
      <rPr>
        <i/>
        <sz val="11"/>
        <color rgb="FF000000"/>
        <rFont val="Calibri"/>
        <family val="2"/>
        <charset val="238"/>
        <scheme val="minor"/>
      </rPr>
      <t>x</t>
    </r>
    <r>
      <rPr>
        <sz val="11"/>
        <color rgb="FF000000"/>
        <rFont val="Calibri"/>
        <family val="2"/>
        <charset val="238"/>
        <scheme val="minor"/>
      </rPr>
      <t xml:space="preserve"> bio 0, možemo očekivati da </t>
    </r>
    <r>
      <rPr>
        <i/>
        <sz val="11"/>
        <color rgb="FF000000"/>
        <rFont val="Calibri"/>
        <family val="2"/>
        <charset val="238"/>
        <scheme val="minor"/>
      </rPr>
      <t>y</t>
    </r>
    <r>
      <rPr>
        <sz val="11"/>
        <color rgb="FF000000"/>
        <rFont val="Calibri"/>
        <family val="2"/>
        <charset val="238"/>
        <scheme val="minor"/>
      </rPr>
      <t xml:space="preserve"> bude </t>
    </r>
    <r>
      <rPr>
        <i/>
        <sz val="11"/>
        <color rgb="FF000000"/>
        <rFont val="Calibri"/>
        <family val="2"/>
        <charset val="238"/>
        <scheme val="minor"/>
      </rPr>
      <t>a</t>
    </r>
    <r>
      <rPr>
        <sz val="11"/>
        <color rgb="FF000000"/>
        <rFont val="Calibri"/>
        <family val="2"/>
        <charset val="238"/>
        <scheme val="minor"/>
      </rPr>
      <t xml:space="preserve"> jedinica.</t>
    </r>
  </si>
  <si>
    <r>
      <t xml:space="preserve">b = _31,641__ Kad bi se </t>
    </r>
    <r>
      <rPr>
        <i/>
        <sz val="11"/>
        <color rgb="FF000000"/>
        <rFont val="Calibri"/>
        <family val="2"/>
        <charset val="238"/>
        <scheme val="minor"/>
      </rPr>
      <t>x</t>
    </r>
    <r>
      <rPr>
        <sz val="11"/>
        <color rgb="FF000000"/>
        <rFont val="Calibri"/>
        <family val="2"/>
        <charset val="238"/>
        <scheme val="minor"/>
      </rPr>
      <t xml:space="preserve"> povećao za 1 jedinicu, možemo očekivati </t>
    </r>
    <r>
      <rPr>
        <u/>
        <sz val="11"/>
        <color rgb="FF000000"/>
        <rFont val="Calibri"/>
        <family val="2"/>
        <charset val="238"/>
        <scheme val="minor"/>
      </rPr>
      <t>povećanje/smanjenje</t>
    </r>
    <r>
      <rPr>
        <sz val="11"/>
        <color rgb="FF000000"/>
        <rFont val="Calibri"/>
        <family val="2"/>
        <charset val="238"/>
        <scheme val="minor"/>
      </rPr>
      <t xml:space="preserve"> </t>
    </r>
    <r>
      <rPr>
        <i/>
        <sz val="11"/>
        <color rgb="FF000000"/>
        <rFont val="Calibri"/>
        <family val="2"/>
        <charset val="238"/>
        <scheme val="minor"/>
      </rPr>
      <t>y</t>
    </r>
    <r>
      <rPr>
        <sz val="11"/>
        <color rgb="FF000000"/>
        <rFont val="Calibri"/>
        <family val="2"/>
        <charset val="238"/>
        <scheme val="minor"/>
      </rPr>
      <t xml:space="preserve"> za </t>
    </r>
    <r>
      <rPr>
        <i/>
        <sz val="11"/>
        <color rgb="FF000000"/>
        <rFont val="Calibri"/>
        <family val="2"/>
        <charset val="238"/>
        <scheme val="minor"/>
      </rPr>
      <t>b</t>
    </r>
    <r>
      <rPr>
        <sz val="11"/>
        <color rgb="FF000000"/>
        <rFont val="Calibri"/>
        <family val="2"/>
        <charset val="238"/>
        <scheme val="minor"/>
      </rPr>
      <t xml:space="preserve"> jedinica.</t>
    </r>
  </si>
  <si>
    <t>Kad bi trosak oglasavanja bio 0, možemo ocekivati da broj generiranih leadova bude 24,555.</t>
  </si>
  <si>
    <t>Kad bi se trosak oglasavanja povecao za jednu jedinicu(stoticu), mozemo ocekivati povecanje broja generiranih glasova za 31,641.</t>
  </si>
  <si>
    <t>Izračunajte koliki broj leadova možemo očekivati u slučaju kada bi troškovi oglašavanja na</t>
  </si>
  <si>
    <t>Google Ads iznosili 300 eura prema najreprezentativnijem modelu.</t>
  </si>
  <si>
    <t>broj leadova bi iznosio 119,478 u slucaju da trosak oglasavanja bude 300 eura.</t>
  </si>
  <si>
    <t>REPREZENTATIVNOST</t>
  </si>
  <si>
    <r>
      <t xml:space="preserve">R^2 % veze između </t>
    </r>
    <r>
      <rPr>
        <i/>
        <sz val="11"/>
        <color rgb="FF000000"/>
        <rFont val="Calibri"/>
        <family val="2"/>
        <charset val="238"/>
        <scheme val="minor"/>
      </rPr>
      <t>x</t>
    </r>
    <r>
      <rPr>
        <sz val="11"/>
        <color rgb="FF000000"/>
        <rFont val="Calibri"/>
        <family val="2"/>
        <charset val="238"/>
        <scheme val="minor"/>
      </rPr>
      <t xml:space="preserve"> i </t>
    </r>
    <r>
      <rPr>
        <i/>
        <sz val="11"/>
        <color rgb="FF000000"/>
        <rFont val="Calibri"/>
        <family val="2"/>
        <charset val="238"/>
        <scheme val="minor"/>
      </rPr>
      <t>y</t>
    </r>
    <r>
      <rPr>
        <sz val="11"/>
        <color rgb="FF000000"/>
        <rFont val="Calibri"/>
        <family val="2"/>
        <charset val="238"/>
        <scheme val="minor"/>
      </rPr>
      <t xml:space="preserve"> objašnjeno je </t>
    </r>
    <r>
      <rPr>
        <u/>
        <sz val="11"/>
        <color rgb="FF000000"/>
        <rFont val="Calibri"/>
        <family val="2"/>
        <charset val="238"/>
        <scheme val="minor"/>
      </rPr>
      <t>linearnim/eksponencijalnim/potencija</t>
    </r>
    <r>
      <rPr>
        <sz val="11"/>
        <color rgb="FF000000"/>
        <rFont val="Calibri"/>
        <family val="2"/>
        <charset val="238"/>
        <scheme val="minor"/>
      </rPr>
      <t xml:space="preserve"> modelom.</t>
    </r>
  </si>
  <si>
    <t>R^2 je najblizi jedinici kod linearnog modela sto znaci da podatci koje smo dobili su najblizi stvarnom zivotu.</t>
  </si>
  <si>
    <t>Google Ads iznosili 300 eura prema modelu potencije.</t>
  </si>
  <si>
    <t xml:space="preserve">MODEL POTENCIJE, SNAGE, DVOSTRUKOLOGARITAMSKI (POWER, POTENCIJA, SNAGA) </t>
  </si>
  <si>
    <t>y=a*x^b</t>
  </si>
  <si>
    <r>
      <t xml:space="preserve">a = ____ Kad bi </t>
    </r>
    <r>
      <rPr>
        <i/>
        <sz val="11"/>
        <color rgb="FF000000"/>
        <rFont val="Calibri"/>
        <family val="2"/>
        <charset val="238"/>
        <scheme val="minor"/>
      </rPr>
      <t>x</t>
    </r>
    <r>
      <rPr>
        <sz val="11"/>
        <color rgb="FF000000"/>
        <rFont val="Calibri"/>
        <family val="2"/>
        <charset val="238"/>
        <scheme val="minor"/>
      </rPr>
      <t xml:space="preserve"> bio 1 jedinica, možemo očekivati da </t>
    </r>
    <r>
      <rPr>
        <i/>
        <sz val="11"/>
        <color rgb="FF000000"/>
        <rFont val="Calibri"/>
        <family val="2"/>
        <charset val="238"/>
        <scheme val="minor"/>
      </rPr>
      <t>y</t>
    </r>
    <r>
      <rPr>
        <sz val="11"/>
        <color rgb="FF000000"/>
        <rFont val="Calibri"/>
        <family val="2"/>
        <charset val="238"/>
        <scheme val="minor"/>
      </rPr>
      <t xml:space="preserve"> bude </t>
    </r>
    <r>
      <rPr>
        <i/>
        <sz val="11"/>
        <color rgb="FF000000"/>
        <rFont val="Calibri"/>
        <family val="2"/>
        <charset val="238"/>
        <scheme val="minor"/>
      </rPr>
      <t>a</t>
    </r>
    <r>
      <rPr>
        <sz val="11"/>
        <color rgb="FF000000"/>
        <rFont val="Calibri"/>
        <family val="2"/>
        <charset val="238"/>
        <scheme val="minor"/>
      </rPr>
      <t xml:space="preserve"> jedinica.</t>
    </r>
  </si>
  <si>
    <r>
      <t xml:space="preserve">b =__ Kad bi se </t>
    </r>
    <r>
      <rPr>
        <i/>
        <sz val="11"/>
        <color rgb="FF000000"/>
        <rFont val="Calibri"/>
        <family val="2"/>
        <charset val="238"/>
        <scheme val="minor"/>
      </rPr>
      <t>x</t>
    </r>
    <r>
      <rPr>
        <sz val="11"/>
        <color rgb="FF000000"/>
        <rFont val="Calibri"/>
        <family val="2"/>
        <charset val="238"/>
        <scheme val="minor"/>
      </rPr>
      <t xml:space="preserve"> povećao za 1%, možemo očekivati </t>
    </r>
    <r>
      <rPr>
        <u/>
        <sz val="11"/>
        <color rgb="FF000000"/>
        <rFont val="Calibri"/>
        <family val="2"/>
        <charset val="238"/>
        <scheme val="minor"/>
      </rPr>
      <t>povećanje/smanjenje</t>
    </r>
    <r>
      <rPr>
        <sz val="11"/>
        <color rgb="FF000000"/>
        <rFont val="Calibri"/>
        <family val="2"/>
        <charset val="238"/>
        <scheme val="minor"/>
      </rPr>
      <t xml:space="preserve"> </t>
    </r>
    <r>
      <rPr>
        <i/>
        <sz val="11"/>
        <color rgb="FF000000"/>
        <rFont val="Calibri"/>
        <family val="2"/>
        <charset val="238"/>
        <scheme val="minor"/>
      </rPr>
      <t>y</t>
    </r>
    <r>
      <rPr>
        <sz val="11"/>
        <color rgb="FF000000"/>
        <rFont val="Calibri"/>
        <family val="2"/>
        <charset val="238"/>
        <scheme val="minor"/>
      </rPr>
      <t xml:space="preserve"> za b%</t>
    </r>
  </si>
  <si>
    <t>Po modelu potencije mozemo ocekivati 117,752585 leadova.</t>
  </si>
  <si>
    <t>Zadatak 2. (3ish2) [I3_M_Ž, 4 boda]</t>
  </si>
  <si>
    <t>Praćen je broj novih pretplatnika na mjesečni newsletter tvrtke u ovisnosti o ulaganjima u Facebook oglašavanje.</t>
  </si>
  <si>
    <t>Kada se u Facebook oglašavanje ne ulaže ništa, broj novih pretplatnika mjesečno iznosi 50. Sa svakim povećanjem</t>
  </si>
  <si>
    <t>ulaganja u Facebook oglašavanje za 10 eura, broj novih pretplatnika naraste za 0,5%.</t>
  </si>
  <si>
    <t>[M, 1 bod] a) O kojem je modelu regresije ovdje riječ: linearnom, eksponencijalnom ili modelu potencije?</t>
  </si>
  <si>
    <t>[Ž, 1 boda] b) Napišite jednadžbu modela koji bi opisivao navedeni primjer.</t>
  </si>
  <si>
    <t>[Ž, 2 boda] c) Izračunajte broj novih pretplatnika ako se u Facebook oglašavanje uloži 100 eura. Napišite</t>
  </si>
  <si>
    <t>interpretaciju.</t>
  </si>
  <si>
    <t>EKSPONENCIJALNI MODEL</t>
  </si>
  <si>
    <r>
      <t>y=a*e^(cx)</t>
    </r>
    <r>
      <rPr>
        <b/>
        <sz val="11"/>
        <color rgb="FF000000"/>
        <rFont val="Calibri"/>
        <family val="2"/>
        <charset val="238"/>
        <scheme val="minor"/>
      </rPr>
      <t xml:space="preserve"> </t>
    </r>
  </si>
  <si>
    <r>
      <t xml:space="preserve">c = __ Kad bi se </t>
    </r>
    <r>
      <rPr>
        <i/>
        <sz val="11"/>
        <color rgb="FF000000"/>
        <rFont val="Calibri"/>
        <family val="2"/>
        <charset val="238"/>
        <scheme val="minor"/>
      </rPr>
      <t>x</t>
    </r>
    <r>
      <rPr>
        <sz val="11"/>
        <color rgb="FF000000"/>
        <rFont val="Calibri"/>
        <family val="2"/>
        <charset val="238"/>
        <scheme val="minor"/>
      </rPr>
      <t xml:space="preserve"> povećao za 1 jedinicu, možemo očekivati </t>
    </r>
    <r>
      <rPr>
        <u/>
        <sz val="11"/>
        <color rgb="FF000000"/>
        <rFont val="Calibri"/>
        <family val="2"/>
        <charset val="238"/>
        <scheme val="minor"/>
      </rPr>
      <t>povećanje/smanjenje</t>
    </r>
    <r>
      <rPr>
        <sz val="11"/>
        <color rgb="FF000000"/>
        <rFont val="Calibri"/>
        <family val="2"/>
        <charset val="238"/>
        <scheme val="minor"/>
      </rPr>
      <t xml:space="preserve"> </t>
    </r>
    <r>
      <rPr>
        <i/>
        <sz val="11"/>
        <color rgb="FF000000"/>
        <rFont val="Calibri"/>
        <family val="2"/>
        <charset val="238"/>
        <scheme val="minor"/>
      </rPr>
      <t>y</t>
    </r>
    <r>
      <rPr>
        <sz val="11"/>
        <color rgb="FF000000"/>
        <rFont val="Calibri"/>
        <family val="2"/>
        <charset val="238"/>
        <scheme val="minor"/>
      </rPr>
      <t xml:space="preserve"> za c%.</t>
    </r>
  </si>
  <si>
    <r>
      <t xml:space="preserve">Napomena: ako je c &gt; 0,05 tada računamo </t>
    </r>
    <r>
      <rPr>
        <b/>
        <i/>
        <sz val="11"/>
        <color rgb="FF000000"/>
        <rFont val="Calibri"/>
        <family val="2"/>
        <charset val="238"/>
        <scheme val="minor"/>
      </rPr>
      <t>b=exp(c)</t>
    </r>
    <r>
      <rPr>
        <sz val="11"/>
        <color rgb="FF000000"/>
        <rFont val="Calibri"/>
        <family val="2"/>
        <charset val="238"/>
        <scheme val="minor"/>
      </rPr>
      <t xml:space="preserve"> </t>
    </r>
    <r>
      <rPr>
        <i/>
        <sz val="11"/>
        <color rgb="FF000000"/>
        <rFont val="Calibri"/>
        <family val="2"/>
        <charset val="238"/>
        <scheme val="minor"/>
      </rPr>
      <t>(na 4 decimale)</t>
    </r>
    <r>
      <rPr>
        <b/>
        <sz val="11"/>
        <color rgb="FF000000"/>
        <rFont val="Calibri"/>
        <family val="2"/>
        <charset val="238"/>
        <scheme val="minor"/>
      </rPr>
      <t xml:space="preserve">    </t>
    </r>
    <r>
      <rPr>
        <sz val="11"/>
        <color rgb="FF000000"/>
        <rFont val="Calibri"/>
        <family val="2"/>
        <charset val="238"/>
        <scheme val="minor"/>
      </rPr>
      <t>i</t>
    </r>
    <r>
      <rPr>
        <b/>
        <sz val="11"/>
        <color rgb="FF000000"/>
        <rFont val="Calibri"/>
        <family val="2"/>
        <charset val="238"/>
        <scheme val="minor"/>
      </rPr>
      <t xml:space="preserve"> </t>
    </r>
    <r>
      <rPr>
        <sz val="11"/>
        <color rgb="FF000000"/>
        <rFont val="Calibri"/>
        <family val="2"/>
        <charset val="238"/>
        <scheme val="minor"/>
      </rPr>
      <t>zapisati</t>
    </r>
    <r>
      <rPr>
        <b/>
        <sz val="11"/>
        <color rgb="FF000000"/>
        <rFont val="Calibri"/>
        <family val="2"/>
        <charset val="238"/>
        <scheme val="minor"/>
      </rPr>
      <t xml:space="preserve"> </t>
    </r>
  </si>
  <si>
    <t>y=a*b^x</t>
  </si>
  <si>
    <r>
      <t>s = (b-1)*100%</t>
    </r>
    <r>
      <rPr>
        <sz val="11"/>
        <color rgb="FF000000"/>
        <rFont val="Calibri"/>
        <family val="2"/>
        <charset val="238"/>
        <scheme val="minor"/>
      </rPr>
      <t xml:space="preserve"> </t>
    </r>
  </si>
  <si>
    <r>
      <t xml:space="preserve">b = __ Kad bi se </t>
    </r>
    <r>
      <rPr>
        <i/>
        <sz val="11"/>
        <color rgb="FF000000"/>
        <rFont val="Calibri"/>
        <family val="2"/>
        <charset val="238"/>
        <scheme val="minor"/>
      </rPr>
      <t>x</t>
    </r>
    <r>
      <rPr>
        <sz val="11"/>
        <color rgb="FF000000"/>
        <rFont val="Calibri"/>
        <family val="2"/>
        <charset val="238"/>
        <scheme val="minor"/>
      </rPr>
      <t xml:space="preserve"> povećao za 1 jedinicu, možemo očekivati </t>
    </r>
    <r>
      <rPr>
        <u/>
        <sz val="11"/>
        <color rgb="FF000000"/>
        <rFont val="Calibri"/>
        <family val="2"/>
        <charset val="238"/>
        <scheme val="minor"/>
      </rPr>
      <t>povećanje/smanjenje</t>
    </r>
    <r>
      <rPr>
        <sz val="11"/>
        <color rgb="FF000000"/>
        <rFont val="Calibri"/>
        <family val="2"/>
        <charset val="238"/>
        <scheme val="minor"/>
      </rPr>
      <t xml:space="preserve"> </t>
    </r>
    <r>
      <rPr>
        <i/>
        <sz val="11"/>
        <color rgb="FF000000"/>
        <rFont val="Calibri"/>
        <family val="2"/>
        <charset val="238"/>
        <scheme val="minor"/>
      </rPr>
      <t>y</t>
    </r>
    <r>
      <rPr>
        <sz val="11"/>
        <color rgb="FF000000"/>
        <rFont val="Calibri"/>
        <family val="2"/>
        <charset val="238"/>
        <scheme val="minor"/>
      </rPr>
      <t xml:space="preserve"> za </t>
    </r>
    <r>
      <rPr>
        <i/>
        <sz val="11"/>
        <color rgb="FF000000"/>
        <rFont val="Calibri"/>
        <family val="2"/>
        <charset val="238"/>
        <scheme val="minor"/>
      </rPr>
      <t>s</t>
    </r>
    <r>
      <rPr>
        <sz val="11"/>
        <color rgb="FF000000"/>
        <rFont val="Calibri"/>
        <family val="2"/>
        <charset val="238"/>
        <scheme val="minor"/>
      </rPr>
      <t>%.</t>
    </r>
  </si>
  <si>
    <t>Rijec je o eksponencijalnom modelu.</t>
  </si>
  <si>
    <t>a</t>
  </si>
  <si>
    <t>x</t>
  </si>
  <si>
    <t>trosak</t>
  </si>
  <si>
    <t>jer se radi o postotku</t>
  </si>
  <si>
    <t>y=50*EXP(0,005*10)</t>
  </si>
  <si>
    <t>Ako facebook ulozi 100 eura u oglasavanje dobit ce 82 nova pretplatnika.</t>
  </si>
  <si>
    <t>Zadatak 1. (4ish1) [I4_M_Ž, 9 bodova]</t>
  </si>
  <si>
    <t>U tablici je prikazan broj klikova na oglase za ključnu riječ "online course" na Google Ads platformi u razdoblju</t>
  </si>
  <si>
    <t>2015.-2022.</t>
  </si>
  <si>
    <t>[M, 1 bod] a) Odredite verižne indekse.</t>
  </si>
  <si>
    <t>[Ž, 1 bod] b) Interpretirajte jednu vrijednost.</t>
  </si>
  <si>
    <t>[M, 1 bod] c) Odredite bazne indekse (2019.=100).</t>
  </si>
  <si>
    <t>[Ž, 1 bod] d) Interpretirajte jednu vrijednost.</t>
  </si>
  <si>
    <t>[M, 1 bod] e) Odredite jednadžbe linearnog i eksponencijalnog trend modela broja klikova.</t>
  </si>
  <si>
    <t>[Ž, 2 bod] f) Interpretirajte parametre reprezentativnijeg modela.</t>
  </si>
  <si>
    <t>[Ž, 1 bod] g) Izračunajte procijenjeni broj klikova u 2023. godini prema reprezentativnijem modelu?</t>
  </si>
  <si>
    <t>[Ž, 1 bod] h) Napišite interpretaciju izračuna pod g).</t>
  </si>
  <si>
    <t>TREND MODELI</t>
  </si>
  <si>
    <r>
      <t xml:space="preserve">x=0 u ishodišnoj ____ </t>
    </r>
    <r>
      <rPr>
        <b/>
        <u/>
        <sz val="11"/>
        <color rgb="FF000000"/>
        <rFont val="Calibri"/>
        <family val="2"/>
        <charset val="238"/>
        <scheme val="minor"/>
      </rPr>
      <t>godini/mjesecu</t>
    </r>
  </si>
  <si>
    <r>
      <t xml:space="preserve">jedinica za x je jedna </t>
    </r>
    <r>
      <rPr>
        <b/>
        <u/>
        <sz val="11"/>
        <color rgb="FF000000"/>
        <rFont val="Calibri"/>
        <family val="2"/>
        <charset val="238"/>
        <scheme val="minor"/>
      </rPr>
      <t>godina/mjesec</t>
    </r>
  </si>
  <si>
    <r>
      <t xml:space="preserve">jedinica za y je </t>
    </r>
    <r>
      <rPr>
        <b/>
        <u/>
        <sz val="11"/>
        <color rgb="FF000000"/>
        <rFont val="Calibri"/>
        <family val="2"/>
        <charset val="238"/>
        <scheme val="minor"/>
      </rPr>
      <t>1/1000/milijun</t>
    </r>
    <r>
      <rPr>
        <b/>
        <sz val="11"/>
        <color rgb="FF000000"/>
        <rFont val="Calibri"/>
        <family val="2"/>
        <charset val="238"/>
        <scheme val="minor"/>
      </rPr>
      <t xml:space="preserve"> </t>
    </r>
    <r>
      <rPr>
        <b/>
        <u/>
        <sz val="11"/>
        <color rgb="FF000000"/>
        <rFont val="Calibri"/>
        <family val="2"/>
        <charset val="238"/>
        <scheme val="minor"/>
      </rPr>
      <t>EUR, tona, proizvoda, komada...</t>
    </r>
  </si>
  <si>
    <t>a = ____ Trend vrijednost za y u ishodišnoj _____ godini iznosi a jedinica.</t>
  </si>
  <si>
    <r>
      <t xml:space="preserve">b = ____ U promatranom razdoblju y prosječno se godišnje </t>
    </r>
    <r>
      <rPr>
        <u/>
        <sz val="11"/>
        <color rgb="FF000000"/>
        <rFont val="Calibri"/>
        <family val="2"/>
        <charset val="238"/>
        <scheme val="minor"/>
      </rPr>
      <t>povećavao/smanjivao</t>
    </r>
    <r>
      <rPr>
        <sz val="11"/>
        <color rgb="FF000000"/>
        <rFont val="Calibri"/>
        <family val="2"/>
        <charset val="238"/>
        <scheme val="minor"/>
      </rPr>
      <t xml:space="preserve"> za b jedinica.</t>
    </r>
  </si>
  <si>
    <t>y=a*e^(cx)</t>
  </si>
  <si>
    <r>
      <t xml:space="preserve">x=0 u ishodišnoj _____ </t>
    </r>
    <r>
      <rPr>
        <b/>
        <u/>
        <sz val="11"/>
        <color rgb="FF000000"/>
        <rFont val="Calibri"/>
        <family val="2"/>
        <charset val="238"/>
        <scheme val="minor"/>
      </rPr>
      <t>godini/mjesecu</t>
    </r>
  </si>
  <si>
    <t>a = ____Trend vrijednost za y u ishodišnoj ____ godini iznosi a jedinica.</t>
  </si>
  <si>
    <r>
      <t xml:space="preserve">c = ____U promatranom razdoblju y prosječno se godišnje </t>
    </r>
    <r>
      <rPr>
        <u/>
        <sz val="11"/>
        <color rgb="FF000000"/>
        <rFont val="Calibri"/>
        <family val="2"/>
        <charset val="238"/>
        <scheme val="minor"/>
      </rPr>
      <t>povećavao/smanjivao</t>
    </r>
    <r>
      <rPr>
        <sz val="11"/>
        <color rgb="FF000000"/>
        <rFont val="Calibri"/>
        <family val="2"/>
        <charset val="238"/>
        <scheme val="minor"/>
      </rPr>
      <t xml:space="preserve"> za c*100%</t>
    </r>
  </si>
  <si>
    <t>Napomena: Ako je c &gt; 0,05 trebamo izračunati b=exp(c) (na 4 decimale) i zapisati u formatu y=a*b^x</t>
  </si>
  <si>
    <t>s=(b-1)*100%</t>
  </si>
  <si>
    <r>
      <t xml:space="preserve">R^2 % periodičnih promjena y objašnjeno je </t>
    </r>
    <r>
      <rPr>
        <u/>
        <sz val="11"/>
        <color rgb="FF000000"/>
        <rFont val="Calibri"/>
        <family val="2"/>
        <charset val="238"/>
        <scheme val="minor"/>
      </rPr>
      <t>linearnim/eksponencijalnim</t>
    </r>
    <r>
      <rPr>
        <sz val="11"/>
        <color rgb="FF000000"/>
        <rFont val="Calibri"/>
        <family val="2"/>
        <charset val="238"/>
        <scheme val="minor"/>
      </rPr>
      <t xml:space="preserve"> modelom.</t>
    </r>
  </si>
  <si>
    <t>INDEKSI:</t>
  </si>
  <si>
    <t>1. APSOLUTNE VRIJEDNOSTI (Yt) → VERIŽNI INDEKSI (Vt)</t>
  </si>
  <si>
    <r>
      <t>V</t>
    </r>
    <r>
      <rPr>
        <vertAlign val="subscript"/>
        <sz val="11"/>
        <color rgb="FF000000"/>
        <rFont val="Calibri"/>
        <family val="2"/>
        <charset val="238"/>
        <scheme val="minor"/>
      </rPr>
      <t>2</t>
    </r>
    <r>
      <rPr>
        <sz val="11"/>
        <color rgb="FF000000"/>
        <rFont val="Calibri"/>
        <family val="2"/>
        <charset val="238"/>
        <scheme val="minor"/>
      </rPr>
      <t>=Y</t>
    </r>
    <r>
      <rPr>
        <vertAlign val="subscript"/>
        <sz val="11"/>
        <color rgb="FF000000"/>
        <rFont val="Calibri"/>
        <family val="2"/>
        <charset val="238"/>
        <scheme val="minor"/>
      </rPr>
      <t>2</t>
    </r>
    <r>
      <rPr>
        <sz val="11"/>
        <color rgb="FF000000"/>
        <rFont val="Calibri"/>
        <family val="2"/>
        <charset val="238"/>
        <scheme val="minor"/>
      </rPr>
      <t>/Y</t>
    </r>
    <r>
      <rPr>
        <vertAlign val="subscript"/>
        <sz val="11"/>
        <color rgb="FF000000"/>
        <rFont val="Calibri"/>
        <family val="2"/>
        <charset val="238"/>
        <scheme val="minor"/>
      </rPr>
      <t>1</t>
    </r>
    <r>
      <rPr>
        <sz val="11"/>
        <color rgb="FF000000"/>
        <rFont val="Calibri"/>
        <family val="2"/>
        <charset val="238"/>
        <scheme val="minor"/>
      </rPr>
      <t>*100</t>
    </r>
  </si>
  <si>
    <t>2. VERIŽNI INDEKSI (Vt) → APSOLUTNE VRIJEDNOSTI (Yt)</t>
  </si>
  <si>
    <r>
      <t>↑ Y</t>
    </r>
    <r>
      <rPr>
        <vertAlign val="subscript"/>
        <sz val="11"/>
        <color rgb="FF000000"/>
        <rFont val="Calibri"/>
        <family val="2"/>
        <charset val="238"/>
        <scheme val="minor"/>
      </rPr>
      <t>t</t>
    </r>
    <r>
      <rPr>
        <sz val="11"/>
        <color rgb="FF000000"/>
        <rFont val="Calibri"/>
        <family val="2"/>
        <charset val="238"/>
        <scheme val="minor"/>
      </rPr>
      <t>=Y</t>
    </r>
    <r>
      <rPr>
        <vertAlign val="subscript"/>
        <sz val="11"/>
        <color rgb="FF000000"/>
        <rFont val="Calibri"/>
        <family val="2"/>
        <charset val="238"/>
        <scheme val="minor"/>
      </rPr>
      <t>t+1</t>
    </r>
    <r>
      <rPr>
        <sz val="11"/>
        <color rgb="FF000000"/>
        <rFont val="Calibri"/>
        <family val="2"/>
        <charset val="238"/>
        <scheme val="minor"/>
      </rPr>
      <t>/V</t>
    </r>
    <r>
      <rPr>
        <vertAlign val="subscript"/>
        <sz val="11"/>
        <color rgb="FF000000"/>
        <rFont val="Calibri"/>
        <family val="2"/>
        <charset val="238"/>
        <scheme val="minor"/>
      </rPr>
      <t>t+1</t>
    </r>
    <r>
      <rPr>
        <sz val="11"/>
        <color rgb="FF000000"/>
        <rFont val="Calibri"/>
        <family val="2"/>
        <charset val="238"/>
        <scheme val="minor"/>
      </rPr>
      <t>*100</t>
    </r>
  </si>
  <si>
    <r>
      <t>↓ Y</t>
    </r>
    <r>
      <rPr>
        <vertAlign val="subscript"/>
        <sz val="11"/>
        <color rgb="FF000000"/>
        <rFont val="Calibri"/>
        <family val="2"/>
        <charset val="238"/>
        <scheme val="minor"/>
      </rPr>
      <t>t</t>
    </r>
    <r>
      <rPr>
        <sz val="11"/>
        <color rgb="FF000000"/>
        <rFont val="Calibri"/>
        <family val="2"/>
        <charset val="238"/>
        <scheme val="minor"/>
      </rPr>
      <t>=Y</t>
    </r>
    <r>
      <rPr>
        <vertAlign val="subscript"/>
        <sz val="11"/>
        <color rgb="FF000000"/>
        <rFont val="Calibri"/>
        <family val="2"/>
        <charset val="238"/>
        <scheme val="minor"/>
      </rPr>
      <t>t-1</t>
    </r>
    <r>
      <rPr>
        <sz val="11"/>
        <color rgb="FF000000"/>
        <rFont val="Calibri"/>
        <family val="2"/>
        <charset val="238"/>
        <scheme val="minor"/>
      </rPr>
      <t>*V</t>
    </r>
    <r>
      <rPr>
        <vertAlign val="subscript"/>
        <sz val="11"/>
        <color rgb="FF000000"/>
        <rFont val="Calibri"/>
        <family val="2"/>
        <charset val="238"/>
        <scheme val="minor"/>
      </rPr>
      <t>t</t>
    </r>
    <r>
      <rPr>
        <sz val="11"/>
        <color rgb="FF000000"/>
        <rFont val="Calibri"/>
        <family val="2"/>
        <charset val="238"/>
        <scheme val="minor"/>
      </rPr>
      <t>/100</t>
    </r>
  </si>
  <si>
    <t>3. APSOLUTNE VRIJEDNOSTI (Yt) → BAZNI  INDEKSI (It ____=100)</t>
  </si>
  <si>
    <r>
      <t>I</t>
    </r>
    <r>
      <rPr>
        <vertAlign val="subscript"/>
        <sz val="11"/>
        <color rgb="FF000000"/>
        <rFont val="Calibri"/>
        <family val="2"/>
        <charset val="238"/>
        <scheme val="minor"/>
      </rPr>
      <t>t</t>
    </r>
    <r>
      <rPr>
        <sz val="11"/>
        <color rgb="FF000000"/>
        <rFont val="Calibri"/>
        <family val="2"/>
        <charset val="238"/>
        <scheme val="minor"/>
      </rPr>
      <t>=Y</t>
    </r>
    <r>
      <rPr>
        <vertAlign val="subscript"/>
        <sz val="11"/>
        <color rgb="FF000000"/>
        <rFont val="Calibri"/>
        <family val="2"/>
        <charset val="238"/>
        <scheme val="minor"/>
      </rPr>
      <t>t</t>
    </r>
    <r>
      <rPr>
        <sz val="11"/>
        <color rgb="FF000000"/>
        <rFont val="Calibri"/>
        <family val="2"/>
        <charset val="238"/>
        <scheme val="minor"/>
      </rPr>
      <t>/Y</t>
    </r>
    <r>
      <rPr>
        <vertAlign val="subscript"/>
        <sz val="11"/>
        <color rgb="FF000000"/>
        <rFont val="Calibri"/>
        <family val="2"/>
        <charset val="238"/>
        <scheme val="minor"/>
      </rPr>
      <t>b</t>
    </r>
    <r>
      <rPr>
        <sz val="11"/>
        <color rgb="FF000000"/>
        <rFont val="Calibri"/>
        <family val="2"/>
        <charset val="238"/>
        <scheme val="minor"/>
      </rPr>
      <t>(F4)*100</t>
    </r>
  </si>
  <si>
    <t>4. BAZNI  INDEKSI (It ____=100) → APSOLUTNE VRIJEDNOSTI (Yt)</t>
  </si>
  <si>
    <r>
      <t>Y</t>
    </r>
    <r>
      <rPr>
        <vertAlign val="subscript"/>
        <sz val="11"/>
        <color rgb="FF000000"/>
        <rFont val="Calibri"/>
        <family val="2"/>
        <charset val="238"/>
        <scheme val="minor"/>
      </rPr>
      <t>b</t>
    </r>
    <r>
      <rPr>
        <sz val="11"/>
        <color rgb="FF000000"/>
        <rFont val="Calibri"/>
        <family val="2"/>
        <charset val="238"/>
        <scheme val="minor"/>
      </rPr>
      <t>=Y</t>
    </r>
    <r>
      <rPr>
        <vertAlign val="subscript"/>
        <sz val="11"/>
        <color rgb="FF000000"/>
        <rFont val="Calibri"/>
        <family val="2"/>
        <charset val="238"/>
        <scheme val="minor"/>
      </rPr>
      <t>t</t>
    </r>
    <r>
      <rPr>
        <sz val="11"/>
        <color rgb="FF000000"/>
        <rFont val="Calibri"/>
        <family val="2"/>
        <charset val="238"/>
        <scheme val="minor"/>
      </rPr>
      <t>/I</t>
    </r>
    <r>
      <rPr>
        <vertAlign val="subscript"/>
        <sz val="11"/>
        <color rgb="FF000000"/>
        <rFont val="Calibri"/>
        <family val="2"/>
        <charset val="238"/>
        <scheme val="minor"/>
      </rPr>
      <t>t</t>
    </r>
    <r>
      <rPr>
        <sz val="11"/>
        <color rgb="FF000000"/>
        <rFont val="Calibri"/>
        <family val="2"/>
        <charset val="238"/>
        <scheme val="minor"/>
      </rPr>
      <t>*100</t>
    </r>
  </si>
  <si>
    <r>
      <t>Y</t>
    </r>
    <r>
      <rPr>
        <vertAlign val="subscript"/>
        <sz val="11"/>
        <color rgb="FF000000"/>
        <rFont val="Calibri"/>
        <family val="2"/>
        <charset val="238"/>
        <scheme val="minor"/>
      </rPr>
      <t>t</t>
    </r>
    <r>
      <rPr>
        <sz val="11"/>
        <color rgb="FF000000"/>
        <rFont val="Calibri"/>
        <family val="2"/>
        <charset val="238"/>
        <scheme val="minor"/>
      </rPr>
      <t>=Y</t>
    </r>
    <r>
      <rPr>
        <vertAlign val="subscript"/>
        <sz val="11"/>
        <color rgb="FF000000"/>
        <rFont val="Calibri"/>
        <family val="2"/>
        <charset val="238"/>
        <scheme val="minor"/>
      </rPr>
      <t>b</t>
    </r>
    <r>
      <rPr>
        <sz val="11"/>
        <color rgb="FF000000"/>
        <rFont val="Calibri"/>
        <family val="2"/>
        <charset val="238"/>
        <scheme val="minor"/>
      </rPr>
      <t>(F4)*I</t>
    </r>
    <r>
      <rPr>
        <vertAlign val="subscript"/>
        <sz val="11"/>
        <color rgb="FF000000"/>
        <rFont val="Calibri"/>
        <family val="2"/>
        <charset val="238"/>
        <scheme val="minor"/>
      </rPr>
      <t>t</t>
    </r>
    <r>
      <rPr>
        <sz val="11"/>
        <color rgb="FF000000"/>
        <rFont val="Calibri"/>
        <family val="2"/>
        <charset val="238"/>
        <scheme val="minor"/>
      </rPr>
      <t>/100</t>
    </r>
  </si>
  <si>
    <t>5. BAZNI  INDEKSI (It ____=100) → VERIŽNI INDEKSI (Vt)</t>
  </si>
  <si>
    <r>
      <t>V</t>
    </r>
    <r>
      <rPr>
        <vertAlign val="subscript"/>
        <sz val="11"/>
        <color rgb="FF000000"/>
        <rFont val="Calibri"/>
        <family val="2"/>
        <charset val="238"/>
        <scheme val="minor"/>
      </rPr>
      <t>2</t>
    </r>
    <r>
      <rPr>
        <sz val="11"/>
        <color rgb="FF000000"/>
        <rFont val="Calibri"/>
        <family val="2"/>
        <charset val="238"/>
        <scheme val="minor"/>
      </rPr>
      <t>=I</t>
    </r>
    <r>
      <rPr>
        <vertAlign val="subscript"/>
        <sz val="11"/>
        <color rgb="FF000000"/>
        <rFont val="Calibri"/>
        <family val="2"/>
        <charset val="238"/>
        <scheme val="minor"/>
      </rPr>
      <t>2</t>
    </r>
    <r>
      <rPr>
        <sz val="11"/>
        <color rgb="FF000000"/>
        <rFont val="Calibri"/>
        <family val="2"/>
        <charset val="238"/>
        <scheme val="minor"/>
      </rPr>
      <t>/I</t>
    </r>
    <r>
      <rPr>
        <vertAlign val="subscript"/>
        <sz val="11"/>
        <color rgb="FF000000"/>
        <rFont val="Calibri"/>
        <family val="2"/>
        <charset val="238"/>
        <scheme val="minor"/>
      </rPr>
      <t>1</t>
    </r>
    <r>
      <rPr>
        <sz val="11"/>
        <color rgb="FF000000"/>
        <rFont val="Calibri"/>
        <family val="2"/>
        <charset val="238"/>
        <scheme val="minor"/>
      </rPr>
      <t xml:space="preserve">*100 </t>
    </r>
  </si>
  <si>
    <t>6. VERIŽNI INDEKSI (Vt) → BAZNI  INDEKSI (It ____=100)</t>
  </si>
  <si>
    <r>
      <t>↑ I</t>
    </r>
    <r>
      <rPr>
        <vertAlign val="subscript"/>
        <sz val="11"/>
        <color rgb="FF000000"/>
        <rFont val="Calibri"/>
        <family val="2"/>
        <charset val="238"/>
        <scheme val="minor"/>
      </rPr>
      <t>t</t>
    </r>
    <r>
      <rPr>
        <sz val="11"/>
        <color rgb="FF000000"/>
        <rFont val="Calibri"/>
        <family val="2"/>
        <charset val="238"/>
        <scheme val="minor"/>
      </rPr>
      <t>=I</t>
    </r>
    <r>
      <rPr>
        <vertAlign val="subscript"/>
        <sz val="11"/>
        <color rgb="FF000000"/>
        <rFont val="Calibri"/>
        <family val="2"/>
        <charset val="238"/>
        <scheme val="minor"/>
      </rPr>
      <t>t+1</t>
    </r>
    <r>
      <rPr>
        <sz val="11"/>
        <color rgb="FF000000"/>
        <rFont val="Calibri"/>
        <family val="2"/>
        <charset val="238"/>
        <scheme val="minor"/>
      </rPr>
      <t>/V</t>
    </r>
    <r>
      <rPr>
        <vertAlign val="subscript"/>
        <sz val="11"/>
        <color rgb="FF000000"/>
        <rFont val="Calibri"/>
        <family val="2"/>
        <charset val="238"/>
        <scheme val="minor"/>
      </rPr>
      <t>t+1</t>
    </r>
    <r>
      <rPr>
        <sz val="11"/>
        <color rgb="FF000000"/>
        <rFont val="Calibri"/>
        <family val="2"/>
        <charset val="238"/>
        <scheme val="minor"/>
      </rPr>
      <t>*100</t>
    </r>
  </si>
  <si>
    <r>
      <t>↓ I</t>
    </r>
    <r>
      <rPr>
        <vertAlign val="subscript"/>
        <sz val="11"/>
        <color rgb="FF000000"/>
        <rFont val="Calibri"/>
        <family val="2"/>
        <charset val="238"/>
        <scheme val="minor"/>
      </rPr>
      <t>t</t>
    </r>
    <r>
      <rPr>
        <sz val="11"/>
        <color rgb="FF000000"/>
        <rFont val="Calibri"/>
        <family val="2"/>
        <charset val="238"/>
        <scheme val="minor"/>
      </rPr>
      <t>=I</t>
    </r>
    <r>
      <rPr>
        <vertAlign val="subscript"/>
        <sz val="11"/>
        <color rgb="FF000000"/>
        <rFont val="Calibri"/>
        <family val="2"/>
        <charset val="238"/>
        <scheme val="minor"/>
      </rPr>
      <t>t-1</t>
    </r>
    <r>
      <rPr>
        <sz val="11"/>
        <color rgb="FF000000"/>
        <rFont val="Calibri"/>
        <family val="2"/>
        <charset val="238"/>
        <scheme val="minor"/>
      </rPr>
      <t>*V</t>
    </r>
    <r>
      <rPr>
        <vertAlign val="subscript"/>
        <sz val="11"/>
        <color rgb="FF000000"/>
        <rFont val="Calibri"/>
        <family val="2"/>
        <charset val="238"/>
        <scheme val="minor"/>
      </rPr>
      <t>t</t>
    </r>
    <r>
      <rPr>
        <sz val="11"/>
        <color rgb="FF000000"/>
        <rFont val="Calibri"/>
        <family val="2"/>
        <charset val="238"/>
        <scheme val="minor"/>
      </rPr>
      <t>/100</t>
    </r>
  </si>
  <si>
    <t>7. BAZNI  INDEKSI (It ____=100) → BAZNI  INDEKSI (It ____=100)</t>
  </si>
  <si>
    <r>
      <t>I</t>
    </r>
    <r>
      <rPr>
        <vertAlign val="subscript"/>
        <sz val="11"/>
        <color rgb="FF000000"/>
        <rFont val="Calibri"/>
        <family val="2"/>
        <charset val="238"/>
        <scheme val="minor"/>
      </rPr>
      <t>t</t>
    </r>
    <r>
      <rPr>
        <vertAlign val="superscript"/>
        <sz val="11"/>
        <color rgb="FF000000"/>
        <rFont val="Calibri"/>
        <family val="2"/>
        <charset val="238"/>
        <scheme val="minor"/>
      </rPr>
      <t>N</t>
    </r>
    <r>
      <rPr>
        <sz val="11"/>
        <color rgb="FF000000"/>
        <rFont val="Calibri"/>
        <family val="2"/>
        <charset val="238"/>
        <scheme val="minor"/>
      </rPr>
      <t>=I</t>
    </r>
    <r>
      <rPr>
        <vertAlign val="subscript"/>
        <sz val="11"/>
        <color rgb="FF000000"/>
        <rFont val="Calibri"/>
        <family val="2"/>
        <charset val="238"/>
        <scheme val="minor"/>
      </rPr>
      <t>t</t>
    </r>
    <r>
      <rPr>
        <vertAlign val="superscript"/>
        <sz val="11"/>
        <color rgb="FF000000"/>
        <rFont val="Calibri"/>
        <family val="2"/>
        <charset val="238"/>
        <scheme val="minor"/>
      </rPr>
      <t>S</t>
    </r>
    <r>
      <rPr>
        <sz val="11"/>
        <color rgb="FF000000"/>
        <rFont val="Calibri"/>
        <family val="2"/>
        <charset val="238"/>
        <scheme val="minor"/>
      </rPr>
      <t>/I</t>
    </r>
    <r>
      <rPr>
        <vertAlign val="subscript"/>
        <sz val="11"/>
        <color rgb="FF000000"/>
        <rFont val="Calibri"/>
        <family val="2"/>
        <charset val="238"/>
        <scheme val="minor"/>
      </rPr>
      <t>b</t>
    </r>
    <r>
      <rPr>
        <vertAlign val="superscript"/>
        <sz val="11"/>
        <color rgb="FF000000"/>
        <rFont val="Calibri"/>
        <family val="2"/>
        <charset val="238"/>
        <scheme val="minor"/>
      </rPr>
      <t>S</t>
    </r>
    <r>
      <rPr>
        <sz val="11"/>
        <color rgb="FF000000"/>
        <rFont val="Calibri"/>
        <family val="2"/>
        <charset val="238"/>
        <scheme val="minor"/>
      </rPr>
      <t>(F4)*100</t>
    </r>
  </si>
  <si>
    <t>SKUPNI INDEKSI</t>
  </si>
  <si>
    <r>
      <t xml:space="preserve">1. Za koliko su se promijenile </t>
    </r>
    <r>
      <rPr>
        <u/>
        <sz val="11"/>
        <color rgb="FF000000"/>
        <rFont val="Calibri"/>
        <family val="2"/>
        <charset val="238"/>
        <scheme val="minor"/>
      </rPr>
      <t>cijene</t>
    </r>
    <r>
      <rPr>
        <sz val="11"/>
        <color rgb="FF000000"/>
        <rFont val="Calibri"/>
        <family val="2"/>
        <charset val="238"/>
        <scheme val="minor"/>
      </rPr>
      <t xml:space="preserve">..., računajući uz neizmjenjene </t>
    </r>
    <r>
      <rPr>
        <u/>
        <sz val="11"/>
        <color rgb="FF000000"/>
        <rFont val="Calibri"/>
        <family val="2"/>
        <charset val="238"/>
        <scheme val="minor"/>
      </rPr>
      <t>količine iz početne godine</t>
    </r>
    <r>
      <rPr>
        <sz val="11"/>
        <color rgb="FF000000"/>
        <rFont val="Calibri"/>
        <family val="2"/>
        <charset val="238"/>
        <scheme val="minor"/>
      </rPr>
      <t>?</t>
    </r>
  </si>
  <si>
    <r>
      <t>P(q0)=  (∑▒</t>
    </r>
    <r>
      <rPr>
        <sz val="11"/>
        <color rgb="FF000000"/>
        <rFont val="Calibri"/>
        <family val="2"/>
        <scheme val="minor"/>
      </rPr>
      <t>〖</t>
    </r>
    <r>
      <rPr>
        <sz val="11"/>
        <color rgb="FF000000"/>
        <rFont val="Cambria Math"/>
        <family val="1"/>
        <charset val="238"/>
      </rPr>
      <t xml:space="preserve">p_1∙q_0 </t>
    </r>
    <r>
      <rPr>
        <sz val="11"/>
        <color rgb="FF000000"/>
        <rFont val="Calibri"/>
        <family val="2"/>
        <scheme val="minor"/>
      </rPr>
      <t>〗)/(∑</t>
    </r>
    <r>
      <rPr>
        <sz val="11"/>
        <color rgb="FF000000"/>
        <rFont val="Cambria Math"/>
        <family val="1"/>
        <charset val="238"/>
      </rPr>
      <t>▒</t>
    </r>
    <r>
      <rPr>
        <sz val="11"/>
        <color rgb="FF000000"/>
        <rFont val="Calibri"/>
        <family val="2"/>
        <scheme val="minor"/>
      </rPr>
      <t>〖</t>
    </r>
    <r>
      <rPr>
        <sz val="11"/>
        <color rgb="FF000000"/>
        <rFont val="Cambria Math"/>
        <family val="1"/>
        <charset val="238"/>
      </rPr>
      <t xml:space="preserve">p_0∙q_0 </t>
    </r>
    <r>
      <rPr>
        <sz val="11"/>
        <color rgb="FF000000"/>
        <rFont val="Calibri"/>
        <family val="2"/>
        <scheme val="minor"/>
      </rPr>
      <t>〗)</t>
    </r>
  </si>
  <si>
    <r>
      <t xml:space="preserve">2. Za koliko su se promijenile </t>
    </r>
    <r>
      <rPr>
        <u/>
        <sz val="11"/>
        <color rgb="FF000000"/>
        <rFont val="Calibri"/>
        <family val="2"/>
        <charset val="238"/>
        <scheme val="minor"/>
      </rPr>
      <t>cijene</t>
    </r>
    <r>
      <rPr>
        <sz val="11"/>
        <color rgb="FF000000"/>
        <rFont val="Calibri"/>
        <family val="2"/>
        <charset val="238"/>
        <scheme val="minor"/>
      </rPr>
      <t xml:space="preserve">..., računajući uz neizmjenjene </t>
    </r>
    <r>
      <rPr>
        <u/>
        <sz val="11"/>
        <color rgb="FF000000"/>
        <rFont val="Calibri"/>
        <family val="2"/>
        <charset val="238"/>
        <scheme val="minor"/>
      </rPr>
      <t>količine iz konačne godine</t>
    </r>
    <r>
      <rPr>
        <sz val="11"/>
        <color rgb="FF000000"/>
        <rFont val="Calibri"/>
        <family val="2"/>
        <charset val="238"/>
        <scheme val="minor"/>
      </rPr>
      <t>?</t>
    </r>
  </si>
  <si>
    <r>
      <t>P(q1)=  (∑▒</t>
    </r>
    <r>
      <rPr>
        <sz val="11"/>
        <color rgb="FF000000"/>
        <rFont val="Calibri"/>
        <family val="2"/>
        <scheme val="minor"/>
      </rPr>
      <t>〖</t>
    </r>
    <r>
      <rPr>
        <sz val="11"/>
        <color rgb="FF000000"/>
        <rFont val="Cambria Math"/>
        <family val="1"/>
        <charset val="238"/>
      </rPr>
      <t xml:space="preserve">p_1∙q_1 </t>
    </r>
    <r>
      <rPr>
        <sz val="11"/>
        <color rgb="FF000000"/>
        <rFont val="Calibri"/>
        <family val="2"/>
        <scheme val="minor"/>
      </rPr>
      <t>〗)/(∑</t>
    </r>
    <r>
      <rPr>
        <sz val="11"/>
        <color rgb="FF000000"/>
        <rFont val="Cambria Math"/>
        <family val="1"/>
        <charset val="238"/>
      </rPr>
      <t>▒</t>
    </r>
    <r>
      <rPr>
        <sz val="11"/>
        <color rgb="FF000000"/>
        <rFont val="Calibri"/>
        <family val="2"/>
        <scheme val="minor"/>
      </rPr>
      <t>〖</t>
    </r>
    <r>
      <rPr>
        <sz val="11"/>
        <color rgb="FF000000"/>
        <rFont val="Cambria Math"/>
        <family val="1"/>
        <charset val="238"/>
      </rPr>
      <t xml:space="preserve">p_0∙q_1 </t>
    </r>
    <r>
      <rPr>
        <sz val="11"/>
        <color rgb="FF000000"/>
        <rFont val="Calibri"/>
        <family val="2"/>
        <scheme val="minor"/>
      </rPr>
      <t>〗)</t>
    </r>
  </si>
  <si>
    <r>
      <t xml:space="preserve">3. Za koliko su se promijenile </t>
    </r>
    <r>
      <rPr>
        <u/>
        <sz val="11"/>
        <color rgb="FF000000"/>
        <rFont val="Calibri"/>
        <family val="2"/>
        <charset val="238"/>
        <scheme val="minor"/>
      </rPr>
      <t>količine</t>
    </r>
    <r>
      <rPr>
        <sz val="11"/>
        <color rgb="FF000000"/>
        <rFont val="Calibri"/>
        <family val="2"/>
        <charset val="238"/>
        <scheme val="minor"/>
      </rPr>
      <t xml:space="preserve">..., računajući uz neizmjenjene </t>
    </r>
    <r>
      <rPr>
        <u/>
        <sz val="11"/>
        <color rgb="FF000000"/>
        <rFont val="Calibri"/>
        <family val="2"/>
        <charset val="238"/>
        <scheme val="minor"/>
      </rPr>
      <t>cijene iz početne godine</t>
    </r>
    <r>
      <rPr>
        <sz val="11"/>
        <color rgb="FF000000"/>
        <rFont val="Calibri"/>
        <family val="2"/>
        <charset val="238"/>
        <scheme val="minor"/>
      </rPr>
      <t>?</t>
    </r>
  </si>
  <si>
    <r>
      <t>Q(p0)=  (∑▒</t>
    </r>
    <r>
      <rPr>
        <sz val="11"/>
        <color rgb="FF000000"/>
        <rFont val="Calibri"/>
        <family val="2"/>
        <scheme val="minor"/>
      </rPr>
      <t>〖</t>
    </r>
    <r>
      <rPr>
        <sz val="11"/>
        <color rgb="FF000000"/>
        <rFont val="Cambria Math"/>
        <family val="1"/>
        <charset val="238"/>
      </rPr>
      <t xml:space="preserve">p_0∙q_1 </t>
    </r>
    <r>
      <rPr>
        <sz val="11"/>
        <color rgb="FF000000"/>
        <rFont val="Calibri"/>
        <family val="2"/>
        <scheme val="minor"/>
      </rPr>
      <t>〗)/(∑</t>
    </r>
    <r>
      <rPr>
        <sz val="11"/>
        <color rgb="FF000000"/>
        <rFont val="Cambria Math"/>
        <family val="1"/>
        <charset val="238"/>
      </rPr>
      <t>▒</t>
    </r>
    <r>
      <rPr>
        <sz val="11"/>
        <color rgb="FF000000"/>
        <rFont val="Calibri"/>
        <family val="2"/>
        <scheme val="minor"/>
      </rPr>
      <t>〖</t>
    </r>
    <r>
      <rPr>
        <sz val="11"/>
        <color rgb="FF000000"/>
        <rFont val="Cambria Math"/>
        <family val="1"/>
        <charset val="238"/>
      </rPr>
      <t xml:space="preserve">p_0∙q_0 </t>
    </r>
    <r>
      <rPr>
        <sz val="11"/>
        <color rgb="FF000000"/>
        <rFont val="Calibri"/>
        <family val="2"/>
        <scheme val="minor"/>
      </rPr>
      <t>〗)</t>
    </r>
  </si>
  <si>
    <r>
      <t xml:space="preserve">4. Za koliko su se promijenile </t>
    </r>
    <r>
      <rPr>
        <u/>
        <sz val="11"/>
        <color rgb="FF000000"/>
        <rFont val="Calibri"/>
        <family val="2"/>
        <charset val="238"/>
        <scheme val="minor"/>
      </rPr>
      <t>količine</t>
    </r>
    <r>
      <rPr>
        <sz val="11"/>
        <color rgb="FF000000"/>
        <rFont val="Calibri"/>
        <family val="2"/>
        <charset val="238"/>
        <scheme val="minor"/>
      </rPr>
      <t xml:space="preserve">..., računajući uz neizmjenjene </t>
    </r>
    <r>
      <rPr>
        <u/>
        <sz val="11"/>
        <color rgb="FF000000"/>
        <rFont val="Calibri"/>
        <family val="2"/>
        <charset val="238"/>
        <scheme val="minor"/>
      </rPr>
      <t>cijene iz konačne godine</t>
    </r>
    <r>
      <rPr>
        <sz val="11"/>
        <color rgb="FF000000"/>
        <rFont val="Calibri"/>
        <family val="2"/>
        <charset val="238"/>
        <scheme val="minor"/>
      </rPr>
      <t>?</t>
    </r>
  </si>
  <si>
    <r>
      <t>Q(p1)=(∑▒</t>
    </r>
    <r>
      <rPr>
        <sz val="11"/>
        <color rgb="FF000000"/>
        <rFont val="Calibri"/>
        <family val="2"/>
        <scheme val="minor"/>
      </rPr>
      <t>〖</t>
    </r>
    <r>
      <rPr>
        <sz val="11"/>
        <color rgb="FF000000"/>
        <rFont val="Cambria Math"/>
        <family val="1"/>
        <charset val="238"/>
      </rPr>
      <t xml:space="preserve">p_1∙q_1 </t>
    </r>
    <r>
      <rPr>
        <sz val="11"/>
        <color rgb="FF000000"/>
        <rFont val="Calibri"/>
        <family val="2"/>
        <scheme val="minor"/>
      </rPr>
      <t>〗)/(∑</t>
    </r>
    <r>
      <rPr>
        <sz val="11"/>
        <color rgb="FF000000"/>
        <rFont val="Cambria Math"/>
        <family val="1"/>
        <charset val="238"/>
      </rPr>
      <t>▒</t>
    </r>
    <r>
      <rPr>
        <sz val="11"/>
        <color rgb="FF000000"/>
        <rFont val="Calibri"/>
        <family val="2"/>
        <scheme val="minor"/>
      </rPr>
      <t>〖</t>
    </r>
    <r>
      <rPr>
        <sz val="11"/>
        <color rgb="FF000000"/>
        <rFont val="Cambria Math"/>
        <family val="1"/>
        <charset val="238"/>
      </rPr>
      <t xml:space="preserve">p_1∙q_0 </t>
    </r>
    <r>
      <rPr>
        <sz val="11"/>
        <color rgb="FF000000"/>
        <rFont val="Calibri"/>
        <family val="2"/>
        <scheme val="minor"/>
      </rPr>
      <t>〗)</t>
    </r>
  </si>
  <si>
    <r>
      <t xml:space="preserve">5. Za koliko su se promijenile </t>
    </r>
    <r>
      <rPr>
        <u/>
        <sz val="11"/>
        <color rgb="FF000000"/>
        <rFont val="Calibri"/>
        <family val="2"/>
        <charset val="238"/>
        <scheme val="minor"/>
      </rPr>
      <t>vrijednosti</t>
    </r>
    <r>
      <rPr>
        <sz val="11"/>
        <color rgb="FF000000"/>
        <rFont val="Calibri"/>
        <family val="2"/>
        <charset val="238"/>
        <scheme val="minor"/>
      </rPr>
      <t>..., ...?</t>
    </r>
  </si>
  <si>
    <r>
      <t>V=(∑▒</t>
    </r>
    <r>
      <rPr>
        <sz val="11"/>
        <color rgb="FF000000"/>
        <rFont val="Calibri"/>
        <family val="2"/>
        <scheme val="minor"/>
      </rPr>
      <t>〖</t>
    </r>
    <r>
      <rPr>
        <sz val="11"/>
        <color rgb="FF000000"/>
        <rFont val="Cambria Math"/>
        <family val="1"/>
        <charset val="238"/>
      </rPr>
      <t xml:space="preserve">p_1∙q_1 </t>
    </r>
    <r>
      <rPr>
        <sz val="11"/>
        <color rgb="FF000000"/>
        <rFont val="Calibri"/>
        <family val="2"/>
        <scheme val="minor"/>
      </rPr>
      <t>〗)/(∑</t>
    </r>
    <r>
      <rPr>
        <sz val="11"/>
        <color rgb="FF000000"/>
        <rFont val="Cambria Math"/>
        <family val="1"/>
        <charset val="238"/>
      </rPr>
      <t>▒</t>
    </r>
    <r>
      <rPr>
        <sz val="11"/>
        <color rgb="FF000000"/>
        <rFont val="Calibri"/>
        <family val="2"/>
        <scheme val="minor"/>
      </rPr>
      <t>〖</t>
    </r>
    <r>
      <rPr>
        <sz val="11"/>
        <color rgb="FF000000"/>
        <rFont val="Cambria Math"/>
        <family val="1"/>
        <charset val="238"/>
      </rPr>
      <t xml:space="preserve">p_0∙q_0 </t>
    </r>
    <r>
      <rPr>
        <sz val="11"/>
        <color rgb="FF000000"/>
        <rFont val="Calibri"/>
        <family val="2"/>
        <scheme val="minor"/>
      </rPr>
      <t>〗)</t>
    </r>
  </si>
  <si>
    <t>REALNE PLAĆE (___=100) = NOMINALNE PLAĆE / BAZNI INDEKSI TROŠKOVA ŽIVOTA*100</t>
  </si>
  <si>
    <t>INDEKS REALNE PLAĆE (___=100) = BAZNI INDEKS NOMINALNE PLAĆE / BAZNI INDEKSI TROŠKOVA ŽIVOTA*100</t>
  </si>
  <si>
    <t>verizni indeksi</t>
  </si>
  <si>
    <t>nis</t>
  </si>
  <si>
    <t>s godine 2015 na godinu 2016 broj klikova je porastao za 20%</t>
  </si>
  <si>
    <t>bazni indeksi</t>
  </si>
  <si>
    <t>s godine 2019 na godinu 2020 je broj klikova porastao 25 posto</t>
  </si>
  <si>
    <t>y = 2321,4x + 3750</t>
  </si>
  <si>
    <t>R² = 0,9804</t>
  </si>
  <si>
    <t>R² = 0,9936</t>
  </si>
  <si>
    <r>
      <t>y = 5105,2e</t>
    </r>
    <r>
      <rPr>
        <vertAlign val="superscript"/>
        <sz val="11"/>
        <color rgb="FF595959"/>
        <rFont val="Calibri"/>
        <family val="2"/>
        <scheme val="minor"/>
      </rPr>
      <t>0,2096x</t>
    </r>
  </si>
  <si>
    <t>linearni</t>
  </si>
  <si>
    <t>eksponencijalni</t>
  </si>
  <si>
    <t>blizi r^2 tako da je tocniji</t>
  </si>
  <si>
    <r>
      <t xml:space="preserve">jedinica za x je jedna </t>
    </r>
    <r>
      <rPr>
        <b/>
        <u/>
        <sz val="11"/>
        <color rgb="FF000000"/>
        <rFont val="Calibri"/>
        <family val="2"/>
        <charset val="238"/>
        <scheme val="minor"/>
      </rPr>
      <t>godina</t>
    </r>
  </si>
  <si>
    <t>a = __5105,2__Trend vrijednost za y u ishodišnoj __2019__ godini iznosi a jedinica.</t>
  </si>
  <si>
    <r>
      <t xml:space="preserve">c = __0,2096__U promatranom razdoblju y prosječno se godišnje </t>
    </r>
    <r>
      <rPr>
        <u/>
        <sz val="11"/>
        <color rgb="FF000000"/>
        <rFont val="Calibri"/>
        <family val="2"/>
        <charset val="238"/>
        <scheme val="minor"/>
      </rPr>
      <t>povećavao</t>
    </r>
    <r>
      <rPr>
        <sz val="11"/>
        <color rgb="FF000000"/>
        <rFont val="Calibri"/>
        <family val="2"/>
        <charset val="238"/>
        <scheme val="minor"/>
      </rPr>
      <t xml:space="preserve"> za 0,2096*100%</t>
    </r>
  </si>
  <si>
    <t>procjenjeni broj klikova u 2023 godini prema eksponencijalnom modelu</t>
  </si>
  <si>
    <r>
      <t xml:space="preserve">x=0 u ishodišnoj __2015___ </t>
    </r>
    <r>
      <rPr>
        <b/>
        <u/>
        <sz val="11"/>
        <color rgb="FF000000"/>
        <rFont val="Calibri"/>
        <family val="2"/>
        <charset val="238"/>
        <scheme val="minor"/>
      </rPr>
      <t>godini</t>
    </r>
  </si>
  <si>
    <r>
      <t>jedinica za y je 5000</t>
    </r>
    <r>
      <rPr>
        <b/>
        <u/>
        <sz val="11"/>
        <color rgb="FF000000"/>
        <rFont val="Calibri"/>
        <family val="2"/>
        <charset val="238"/>
        <scheme val="minor"/>
      </rPr>
      <t xml:space="preserve"> klikova</t>
    </r>
  </si>
  <si>
    <t>x su redne godine koje povecanjem gledamo sljedecu godinu i tako mozemo dobiti po ovom modelu broj klikova za sljedecu godinu</t>
  </si>
  <si>
    <t>Zadatak 2. (4ish2) [I4_M_Ž, 4 boda]</t>
  </si>
  <si>
    <t>U tablici su prikazani verižni indeksi broja pretplatnika na digitalnu streaming platformu u periodu od 2010. do 2022.</t>
  </si>
  <si>
    <t>[M, 1 bod] a) Odredite bazne indekse ako je bazna godina 2015.</t>
  </si>
  <si>
    <t>[Ž, 1 bod] b) Interpretirajte najmanju dobivenu vrijednost.</t>
  </si>
  <si>
    <t>[Ž, 1 bod] c) Interpretirajte najveću vrijednost.</t>
  </si>
  <si>
    <t>[M, 1 bod] d) Izračunajte broj pretplatnika po godinama ako se zna da ih je 2018. bilo 144 tisuće.</t>
  </si>
  <si>
    <t>Vt broja pretplatnika</t>
  </si>
  <si>
    <t>broj pretplatnika</t>
  </si>
  <si>
    <t>2016 godine je pao broj pretplatnika u odnosu na 2015 godinu za 10 posto</t>
  </si>
  <si>
    <t>2018 godine je porastao broj pretplatnika u odnosu na 2015 godinu za 5,05 posto</t>
  </si>
  <si>
    <t>Zadatak 1. (5ish1) [I5_M_Ž, 5 bodova]</t>
  </si>
  <si>
    <t>Zadani su podaci o broju konverzija na web stranici za određeni proizvod tijekom razdoblja od siječnja 2021. godine</t>
  </si>
  <si>
    <t>do lipnja 2023.</t>
  </si>
  <si>
    <t>[M, 2 boda] a) Odredite koeficijente zaobljenosti i asimetrije.</t>
  </si>
  <si>
    <t>[Ž, 1 bod] b) Slijede li podaci normalnu razdiobu i zašto?</t>
  </si>
  <si>
    <t>[M, 2 boda] c) Odredite greške mjerenja i intervale pouzdanosti.</t>
  </si>
  <si>
    <t>Normalna krivulja</t>
  </si>
  <si>
    <t>Pravilo 68 – 95 – 99,7</t>
  </si>
  <si>
    <r>
      <t>Standardna greška</t>
    </r>
    <r>
      <rPr>
        <sz val="11"/>
        <color rgb="FF000000"/>
        <rFont val="Cambria Math"/>
        <family val="1"/>
        <charset val="238"/>
      </rPr>
      <t>=σ/√n</t>
    </r>
  </si>
  <si>
    <t>Intervali pouzdanosti</t>
  </si>
  <si>
    <t>x=x ̅±1.96⋅σ/(√n)</t>
  </si>
  <si>
    <t>a=NORM.DIST(X; aritm_sredina;stdev; TRUE)</t>
  </si>
  <si>
    <t>a=NORM.INV(postotak; aritmetička_sredina; stand_devijacija)</t>
  </si>
  <si>
    <t>Podatci ne sljede nominalnu razdiobu jer su dva stupa koja su veca i nisu rasporedeni po  normalnoj krivulji vjerojatnosti.</t>
  </si>
  <si>
    <t>manjak konverzija u veljaci 2022 godine i visak konverzija nakon ozujka 2023 godine</t>
  </si>
  <si>
    <t>Utvrđeno je da je broj klikova na oglas na digitalnoj platformi normalno distribuiran sa srednjom vrijednosti od 1000</t>
  </si>
  <si>
    <t>klikova i standardnom devijacijom od 200 klikova..</t>
  </si>
  <si>
    <t>U ovom zadatku trebate izačunati i interpretirati četiri vrijednosti. Izračun je MINIMALNI ISHOD, a interpretacija</t>
  </si>
  <si>
    <t>ŽELJENI ISHOD.</t>
  </si>
  <si>
    <t>[M, 1 bod + Ž, 1 bod] a) Odredite interval u kojem se nalazi 68% središnjih klikova na oglas (od do).</t>
  </si>
  <si>
    <t>[M, 1 bod + Ž, 1 bod] b) Je li vjerojatnije da će broj klikova biti manji od 800 ili veći od 1300?</t>
  </si>
  <si>
    <t>[M, 1 bod + Ž, 1 bod] c) Kolika je vjerojatnost da broj klikova bude veći od 700?</t>
  </si>
  <si>
    <t>[M, 1 bod + Ž, 1 bod] d) Kolika je vjerojatnost da broj klikova bude između 900 i 1100?</t>
  </si>
  <si>
    <t>Zadatak 1. (6ish1) [I6_M_Ž, 4 boda]</t>
  </si>
  <si>
    <t>Podaci o broju konverzija na web stranici za tri različite marketinške kampanje u zadnjem tjednu (uzorak) prikazani</t>
  </si>
  <si>
    <t>su u tablici. Analizirane su tri kampanje: kampanja A, kampanja B i kampanja C. Postoji li statistički značajna razlika u</t>
  </si>
  <si>
    <t>broju konverzija između triju promatranih kampanja, tj. utječe li odabrana kampanja značajno na broj konverzija?</t>
  </si>
  <si>
    <t>[Ž, 1 bod] a) Postavite hipoteze.</t>
  </si>
  <si>
    <t>[M, 2 boda] b) Provedite odgovarajući statistički test i izračunajte p-vrijednost.</t>
  </si>
  <si>
    <t>[Ž, 1 bod] c) Napišite zaključak.</t>
  </si>
  <si>
    <t>Ako se ustanovi postojanje razlike među kampanjama, tada odgovarajućim testovima ispitajte postojanje</t>
  </si>
  <si>
    <t>razlike samo između dvije kampanje koje se najviše razlikuju.</t>
  </si>
  <si>
    <t>TESTIRANJE HIPOTEZA</t>
  </si>
  <si>
    <r>
      <t xml:space="preserve">Ako nema </t>
    </r>
    <r>
      <rPr>
        <b/>
        <sz val="11"/>
        <color rgb="FF000000"/>
        <rFont val="Calibri"/>
        <family val="2"/>
        <charset val="238"/>
        <scheme val="minor"/>
      </rPr>
      <t>Data analysis/Analiza podataka</t>
    </r>
    <r>
      <rPr>
        <sz val="11"/>
        <color rgb="FF000000"/>
        <rFont val="Calibri"/>
        <family val="2"/>
        <charset val="238"/>
        <scheme val="minor"/>
      </rPr>
      <t xml:space="preserve">, klik na </t>
    </r>
    <r>
      <rPr>
        <b/>
        <sz val="11"/>
        <color rgb="FF000000"/>
        <rFont val="Calibri"/>
        <family val="2"/>
        <charset val="238"/>
        <scheme val="minor"/>
      </rPr>
      <t>File</t>
    </r>
    <r>
      <rPr>
        <sz val="11"/>
        <color rgb="FF000000"/>
        <rFont val="Calibri"/>
        <family val="2"/>
        <charset val="238"/>
        <scheme val="minor"/>
      </rPr>
      <t xml:space="preserve"> – </t>
    </r>
    <r>
      <rPr>
        <b/>
        <sz val="11"/>
        <color rgb="FF000000"/>
        <rFont val="Calibri"/>
        <family val="2"/>
        <charset val="238"/>
        <scheme val="minor"/>
      </rPr>
      <t>Options</t>
    </r>
    <r>
      <rPr>
        <sz val="11"/>
        <color rgb="FF000000"/>
        <rFont val="Calibri"/>
        <family val="2"/>
        <charset val="238"/>
        <scheme val="minor"/>
      </rPr>
      <t xml:space="preserve"> – </t>
    </r>
    <r>
      <rPr>
        <b/>
        <sz val="11"/>
        <color rgb="FF000000"/>
        <rFont val="Calibri"/>
        <family val="2"/>
        <charset val="238"/>
        <scheme val="minor"/>
      </rPr>
      <t>Add-ins</t>
    </r>
    <r>
      <rPr>
        <sz val="11"/>
        <color rgb="FF000000"/>
        <rFont val="Calibri"/>
        <family val="2"/>
        <charset val="238"/>
        <scheme val="minor"/>
      </rPr>
      <t xml:space="preserve"> – </t>
    </r>
    <r>
      <rPr>
        <b/>
        <sz val="11"/>
        <color rgb="FF000000"/>
        <rFont val="Calibri"/>
        <family val="2"/>
        <charset val="238"/>
        <scheme val="minor"/>
      </rPr>
      <t>Go</t>
    </r>
    <r>
      <rPr>
        <sz val="11"/>
        <color rgb="FF000000"/>
        <rFont val="Calibri"/>
        <family val="2"/>
        <charset val="238"/>
        <scheme val="minor"/>
      </rPr>
      <t xml:space="preserve"> –</t>
    </r>
  </si>
  <si>
    <r>
      <t xml:space="preserve">uključimo </t>
    </r>
    <r>
      <rPr>
        <b/>
        <sz val="11"/>
        <color rgb="FF000000"/>
        <rFont val="Calibri"/>
        <family val="2"/>
        <charset val="238"/>
        <scheme val="minor"/>
      </rPr>
      <t>Analysis ToolPak</t>
    </r>
    <r>
      <rPr>
        <sz val="11"/>
        <color rgb="FF000000"/>
        <rFont val="Calibri"/>
        <family val="2"/>
        <charset val="238"/>
        <scheme val="minor"/>
      </rPr>
      <t xml:space="preserve"> i </t>
    </r>
    <r>
      <rPr>
        <b/>
        <sz val="11"/>
        <color rgb="FF000000"/>
        <rFont val="Calibri"/>
        <family val="2"/>
        <charset val="238"/>
        <scheme val="minor"/>
      </rPr>
      <t>Analysis ToolPak VBA</t>
    </r>
    <r>
      <rPr>
        <sz val="11"/>
        <color rgb="FF000000"/>
        <rFont val="Calibri"/>
        <family val="2"/>
        <charset val="238"/>
        <scheme val="minor"/>
      </rPr>
      <t xml:space="preserve"> / </t>
    </r>
    <r>
      <rPr>
        <b/>
        <sz val="11"/>
        <color rgb="FF000000"/>
        <rFont val="Calibri"/>
        <family val="2"/>
        <charset val="238"/>
        <scheme val="minor"/>
      </rPr>
      <t>Skup alata za analizu</t>
    </r>
    <r>
      <rPr>
        <sz val="11"/>
        <color rgb="FF000000"/>
        <rFont val="Calibri"/>
        <family val="2"/>
        <charset val="238"/>
        <scheme val="minor"/>
      </rPr>
      <t xml:space="preserve"> i </t>
    </r>
    <r>
      <rPr>
        <b/>
        <sz val="11"/>
        <color rgb="FF000000"/>
        <rFont val="Calibri"/>
        <family val="2"/>
        <charset val="238"/>
        <scheme val="minor"/>
      </rPr>
      <t>Skup alata za analizu – VBA</t>
    </r>
    <r>
      <rPr>
        <sz val="11"/>
        <color rgb="FF000000"/>
        <rFont val="Calibri"/>
        <family val="2"/>
        <charset val="238"/>
        <scheme val="minor"/>
      </rPr>
      <t>.</t>
    </r>
  </si>
  <si>
    <t>p &gt; 0.05 H0 se ne odbacuje</t>
  </si>
  <si>
    <t>p &lt; 0.05 H0 se odbacuje i H1 podržava</t>
  </si>
  <si>
    <t>1a. testiranje hipoteze o aritmetičkoj sredini – dvosmjerni test</t>
  </si>
  <si>
    <t>=ZTEST( )</t>
  </si>
  <si>
    <t>=1- ZTEST( )</t>
  </si>
  <si>
    <t>=2*MIN( )</t>
  </si>
  <si>
    <t>1b. testiranje hipoteze o aritmetičkoj sredini – jednosmjerni test</t>
  </si>
  <si>
    <t>=MIN( )</t>
  </si>
  <si>
    <t>2. Testiranje hipoteze o razlici aritmetičkih sredina dvaju uzoraka</t>
  </si>
  <si>
    <t xml:space="preserve">DATA (PODACI), DATA ANALYSIS (ANALIZA PODATAKA), </t>
  </si>
  <si>
    <r>
      <t xml:space="preserve">a. </t>
    </r>
    <r>
      <rPr>
        <i/>
        <sz val="11"/>
        <color rgb="FF000000"/>
        <rFont val="Calibri"/>
        <family val="2"/>
        <charset val="238"/>
        <scheme val="minor"/>
      </rPr>
      <t>t-test: Paired two sample for Means</t>
    </r>
  </si>
  <si>
    <r>
      <t xml:space="preserve">b. </t>
    </r>
    <r>
      <rPr>
        <i/>
        <sz val="11"/>
        <color rgb="FF000000"/>
        <rFont val="Calibri"/>
        <family val="2"/>
        <charset val="238"/>
        <scheme val="minor"/>
      </rPr>
      <t>t-test: Two-sample assuming equal Variances</t>
    </r>
  </si>
  <si>
    <t>c. t-test: Two-sample assuming unequal Variances</t>
  </si>
  <si>
    <t>3. Testiranje varijanci</t>
  </si>
  <si>
    <t>=FTEST( )</t>
  </si>
  <si>
    <t>4. Testiranje distribucije</t>
  </si>
  <si>
    <t>=CHITEST( )</t>
  </si>
  <si>
    <t>5. Testiranje hipoteze o razlici 3 ili više aritmetičkih sredina</t>
  </si>
  <si>
    <t>DATA - DATA ANALYSIS - ANOVA SINGLE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</si>
</sst>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0.##"/>
    <numFmt numFmtId="166" formatCode="0.0000"/>
    <numFmt numFmtId="167" formatCode="0.000"/>
    <numFmt numFmtId="168" formatCode="0.000%"/>
    <numFmt numFmtId="169" formatCode="0.0"/>
  </numFmts>
  <fonts count="3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charset val="238"/>
      <scheme val="minor"/>
    </font>
    <font>
      <u/>
      <sz val="11"/>
      <color theme="10"/>
      <name val="Calibri"/>
      <family val="2"/>
      <scheme val="minor"/>
    </font>
    <font>
      <sz val="10"/>
      <name val="Arial"/>
      <family val="2"/>
    </font>
    <font>
      <sz val="11"/>
      <color theme="1"/>
      <name val="Calibri"/>
      <family val="2"/>
      <charset val="238"/>
      <scheme val="minor"/>
    </font>
    <font>
      <sz val="11"/>
      <name val="Arial"/>
      <family val="2"/>
    </font>
    <font>
      <sz val="11"/>
      <name val="Calibri"/>
      <family val="2"/>
      <scheme val="minor"/>
    </font>
    <font>
      <sz val="11"/>
      <name val="Calibri"/>
      <family val="2"/>
      <charset val="238"/>
      <scheme val="minor"/>
    </font>
    <font>
      <b/>
      <sz val="11"/>
      <name val="Calibri"/>
      <family val="2"/>
      <scheme val="minor"/>
    </font>
    <font>
      <b/>
      <sz val="16"/>
      <color theme="1"/>
      <name val="Calibri"/>
      <family val="2"/>
      <charset val="238"/>
      <scheme val="minor"/>
    </font>
    <font>
      <b/>
      <sz val="11"/>
      <color theme="1"/>
      <name val="Calibri"/>
      <family val="2"/>
      <charset val="238"/>
      <scheme val="minor"/>
    </font>
    <font>
      <sz val="12"/>
      <color theme="1"/>
      <name val="Calibri"/>
      <family val="2"/>
      <charset val="238"/>
    </font>
    <font>
      <b/>
      <sz val="11"/>
      <name val="Calibri"/>
      <family val="2"/>
      <charset val="238"/>
      <scheme val="minor"/>
    </font>
    <font>
      <b/>
      <sz val="20"/>
      <color theme="1"/>
      <name val="Calibri"/>
      <family val="2"/>
      <charset val="238"/>
      <scheme val="minor"/>
    </font>
    <font>
      <sz val="11"/>
      <color rgb="FF000000"/>
      <name val="Calibri"/>
      <family val="2"/>
      <charset val="238"/>
      <scheme val="minor"/>
    </font>
    <font>
      <b/>
      <sz val="14"/>
      <color theme="1"/>
      <name val="Calibri"/>
      <family val="2"/>
      <charset val="238"/>
      <scheme val="minor"/>
    </font>
    <font>
      <sz val="9"/>
      <color theme="1"/>
      <name val="Arial"/>
      <family val="2"/>
      <charset val="238"/>
    </font>
    <font>
      <sz val="11"/>
      <color theme="1"/>
      <name val="Arial"/>
      <family val="2"/>
      <charset val="238"/>
    </font>
    <font>
      <b/>
      <sz val="11"/>
      <color rgb="FF000000"/>
      <name val="Calibri"/>
      <family val="2"/>
      <charset val="238"/>
      <scheme val="minor"/>
    </font>
    <font>
      <b/>
      <i/>
      <sz val="11"/>
      <color rgb="FF000000"/>
      <name val="Calibri"/>
      <family val="2"/>
      <charset val="238"/>
      <scheme val="minor"/>
    </font>
    <font>
      <i/>
      <sz val="11"/>
      <color rgb="FF000000"/>
      <name val="Calibri"/>
      <family val="2"/>
      <charset val="238"/>
      <scheme val="minor"/>
    </font>
    <font>
      <u/>
      <sz val="11"/>
      <color rgb="FF000000"/>
      <name val="Calibri"/>
      <family val="2"/>
      <charset val="238"/>
      <scheme val="minor"/>
    </font>
    <font>
      <b/>
      <sz val="18"/>
      <color rgb="FF000000"/>
      <name val="Calibri"/>
      <family val="2"/>
      <charset val="238"/>
      <scheme val="minor"/>
    </font>
    <font>
      <b/>
      <u/>
      <sz val="11"/>
      <color rgb="FF000000"/>
      <name val="Calibri"/>
      <family val="2"/>
      <charset val="238"/>
      <scheme val="minor"/>
    </font>
    <font>
      <vertAlign val="subscript"/>
      <sz val="11"/>
      <color rgb="FF000000"/>
      <name val="Calibri"/>
      <family val="2"/>
      <charset val="238"/>
      <scheme val="minor"/>
    </font>
    <font>
      <vertAlign val="superscript"/>
      <sz val="11"/>
      <color rgb="FF000000"/>
      <name val="Calibri"/>
      <family val="2"/>
      <charset val="238"/>
      <scheme val="minor"/>
    </font>
    <font>
      <sz val="11"/>
      <color rgb="FF000000"/>
      <name val="Cambria Math"/>
      <family val="1"/>
      <charset val="238"/>
    </font>
    <font>
      <sz val="11"/>
      <color rgb="FF000000"/>
      <name val="Calibri"/>
      <family val="2"/>
      <scheme val="minor"/>
    </font>
    <font>
      <sz val="11"/>
      <color rgb="FF595959"/>
      <name val="Calibri"/>
      <family val="2"/>
      <scheme val="minor"/>
    </font>
    <font>
      <vertAlign val="superscript"/>
      <sz val="11"/>
      <color rgb="FF595959"/>
      <name val="Calibri"/>
      <family val="2"/>
      <scheme val="minor"/>
    </font>
    <font>
      <sz val="14"/>
      <color theme="1"/>
      <name val="Arial"/>
      <family val="2"/>
      <charset val="238"/>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s>
  <cellStyleXfs count="12">
    <xf numFmtId="0" fontId="0" fillId="0" borderId="0"/>
    <xf numFmtId="9" fontId="5"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11" fillId="0" borderId="0"/>
    <xf numFmtId="0" fontId="12" fillId="0" borderId="0"/>
    <xf numFmtId="164" fontId="5" fillId="0" borderId="0" applyFont="0" applyFill="0" applyBorder="0" applyAlignment="0" applyProtection="0"/>
    <xf numFmtId="0" fontId="3" fillId="0" borderId="0"/>
    <xf numFmtId="0" fontId="2" fillId="0" borderId="0"/>
    <xf numFmtId="0" fontId="5" fillId="0" borderId="0"/>
    <xf numFmtId="0" fontId="2" fillId="0" borderId="0"/>
  </cellStyleXfs>
  <cellXfs count="12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xf>
    <xf numFmtId="0" fontId="0" fillId="0" borderId="2" xfId="0"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left"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0" fontId="0" fillId="0" borderId="2" xfId="0" applyBorder="1" applyAlignment="1">
      <alignment horizontal="left" vertical="center"/>
    </xf>
    <xf numFmtId="0" fontId="6" fillId="0" borderId="3" xfId="0" applyFont="1" applyBorder="1" applyAlignment="1">
      <alignment horizontal="center" vertical="center" wrapText="1"/>
    </xf>
    <xf numFmtId="0" fontId="14" fillId="0" borderId="0" xfId="0" applyFont="1"/>
    <xf numFmtId="0" fontId="0" fillId="0" borderId="0" xfId="0" applyAlignment="1">
      <alignment horizontal="center"/>
    </xf>
    <xf numFmtId="166" fontId="0" fillId="0" borderId="0" xfId="0" applyNumberFormat="1"/>
    <xf numFmtId="2" fontId="0" fillId="0" borderId="0" xfId="0" applyNumberFormat="1"/>
    <xf numFmtId="2" fontId="0" fillId="0" borderId="1" xfId="0" applyNumberFormat="1" applyBorder="1" applyAlignment="1">
      <alignment horizontal="center" vertical="center"/>
    </xf>
    <xf numFmtId="0" fontId="0" fillId="0" borderId="1" xfId="0" applyBorder="1" applyAlignment="1">
      <alignment horizontal="left"/>
    </xf>
    <xf numFmtId="0" fontId="0" fillId="0" borderId="2" xfId="0" applyBorder="1" applyAlignment="1">
      <alignment horizontal="left"/>
    </xf>
    <xf numFmtId="0" fontId="0" fillId="0" borderId="0" xfId="0" applyAlignment="1">
      <alignment horizontal="center" vertical="center" wrapText="1"/>
    </xf>
    <xf numFmtId="165" fontId="0" fillId="0" borderId="0" xfId="0" applyNumberFormat="1"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2" fontId="0" fillId="0" borderId="0" xfId="0" applyNumberFormat="1" applyAlignment="1">
      <alignment horizontal="center"/>
    </xf>
    <xf numFmtId="0" fontId="5" fillId="0" borderId="0" xfId="0" applyFont="1"/>
    <xf numFmtId="10" fontId="5" fillId="0" borderId="0" xfId="1" applyNumberFormat="1" applyFont="1" applyFill="1"/>
    <xf numFmtId="3" fontId="5" fillId="0" borderId="0" xfId="0" applyNumberFormat="1" applyFont="1" applyAlignment="1">
      <alignment horizontal="right" vertical="center"/>
    </xf>
    <xf numFmtId="0" fontId="5" fillId="0" borderId="0" xfId="0" applyFont="1" applyAlignment="1">
      <alignment horizontal="right" vertical="center"/>
    </xf>
    <xf numFmtId="0" fontId="13" fillId="0" borderId="0" xfId="6" applyFont="1"/>
    <xf numFmtId="10" fontId="13" fillId="0" borderId="0" xfId="1" applyNumberFormat="1" applyFont="1" applyAlignment="1">
      <alignment horizontal="center"/>
    </xf>
    <xf numFmtId="10" fontId="0" fillId="0" borderId="0" xfId="1" applyNumberFormat="1" applyFont="1" applyFill="1"/>
    <xf numFmtId="167" fontId="0" fillId="0" borderId="0" xfId="0" applyNumberFormat="1" applyAlignment="1">
      <alignment horizontal="center"/>
    </xf>
    <xf numFmtId="10" fontId="0" fillId="0" borderId="0" xfId="1" applyNumberFormat="1" applyFont="1" applyFill="1" applyAlignment="1">
      <alignment horizontal="left"/>
    </xf>
    <xf numFmtId="2" fontId="5" fillId="0" borderId="0" xfId="0" applyNumberFormat="1" applyFont="1"/>
    <xf numFmtId="168" fontId="5" fillId="0" borderId="0" xfId="1" applyNumberFormat="1" applyFont="1" applyFill="1" applyAlignment="1">
      <alignment horizontal="center"/>
    </xf>
    <xf numFmtId="10" fontId="5" fillId="0" borderId="0" xfId="1" applyNumberFormat="1" applyFont="1" applyFill="1" applyAlignment="1">
      <alignment horizontal="center"/>
    </xf>
    <xf numFmtId="0" fontId="5" fillId="0" borderId="0" xfId="0" applyFont="1" applyAlignment="1">
      <alignment horizontal="center" vertical="center"/>
    </xf>
    <xf numFmtId="167" fontId="0" fillId="0" borderId="0" xfId="0" applyNumberFormat="1"/>
    <xf numFmtId="4" fontId="0" fillId="0" borderId="0" xfId="0" applyNumberFormat="1" applyAlignment="1">
      <alignment horizontal="center"/>
    </xf>
    <xf numFmtId="10" fontId="0" fillId="0" borderId="0" xfId="1" applyNumberFormat="1" applyFont="1" applyFill="1" applyAlignment="1">
      <alignment horizontal="center"/>
    </xf>
    <xf numFmtId="3" fontId="0" fillId="0" borderId="0" xfId="0" applyNumberFormat="1" applyAlignment="1">
      <alignment horizontal="left"/>
    </xf>
    <xf numFmtId="3" fontId="0" fillId="0" borderId="0" xfId="0" applyNumberFormat="1" applyAlignment="1">
      <alignment vertical="top" wrapText="1"/>
    </xf>
    <xf numFmtId="3" fontId="0" fillId="0" borderId="0" xfId="0" applyNumberFormat="1" applyAlignment="1">
      <alignment horizontal="center"/>
    </xf>
    <xf numFmtId="0" fontId="0" fillId="0" borderId="0" xfId="0" applyAlignment="1">
      <alignment wrapText="1"/>
    </xf>
    <xf numFmtId="10" fontId="0" fillId="0" borderId="0" xfId="1" applyNumberFormat="1" applyFont="1" applyAlignment="1">
      <alignment horizontal="center"/>
    </xf>
    <xf numFmtId="0" fontId="0" fillId="0" borderId="0" xfId="0" applyAlignment="1">
      <alignment horizontal="center" wrapText="1"/>
    </xf>
    <xf numFmtId="3"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Alignment="1">
      <alignment horizontal="center"/>
    </xf>
    <xf numFmtId="0" fontId="7" fillId="0" borderId="0" xfId="0" applyFont="1" applyAlignment="1">
      <alignment horizontal="center" wrapText="1"/>
    </xf>
    <xf numFmtId="0" fontId="13" fillId="0" borderId="0" xfId="4" applyFont="1"/>
    <xf numFmtId="0" fontId="15" fillId="0" borderId="3" xfId="4" applyFont="1" applyBorder="1" applyAlignment="1">
      <alignment horizontal="center" vertical="center" wrapText="1"/>
    </xf>
    <xf numFmtId="0" fontId="17" fillId="0" borderId="1" xfId="5" applyFont="1" applyBorder="1" applyAlignment="1">
      <alignment horizontal="center" vertical="center"/>
    </xf>
    <xf numFmtId="0" fontId="4"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4" fillId="3" borderId="1" xfId="0" applyFont="1" applyFill="1" applyBorder="1" applyAlignment="1">
      <alignment horizontal="center"/>
    </xf>
    <xf numFmtId="0" fontId="19" fillId="2" borderId="1" xfId="0" applyFont="1" applyFill="1" applyBorder="1" applyAlignment="1">
      <alignment horizontal="center" vertical="center" wrapText="1"/>
    </xf>
    <xf numFmtId="0" fontId="0" fillId="0" borderId="0" xfId="0" applyAlignment="1">
      <alignment horizontal="left"/>
    </xf>
    <xf numFmtId="0" fontId="6" fillId="0" borderId="1" xfId="0" applyFont="1" applyBorder="1" applyAlignment="1">
      <alignment horizontal="center"/>
    </xf>
    <xf numFmtId="0" fontId="0" fillId="0" borderId="1" xfId="0" applyBorder="1" applyAlignment="1">
      <alignment horizontal="center"/>
    </xf>
    <xf numFmtId="0" fontId="3" fillId="0" borderId="0" xfId="8"/>
    <xf numFmtId="0" fontId="17" fillId="0" borderId="0" xfId="0" applyFont="1"/>
    <xf numFmtId="0" fontId="17" fillId="0" borderId="0" xfId="8" applyFont="1"/>
    <xf numFmtId="0" fontId="6" fillId="0" borderId="11" xfId="0" applyFont="1" applyBorder="1" applyAlignment="1">
      <alignment horizontal="center" vertical="center" wrapText="1"/>
    </xf>
    <xf numFmtId="0" fontId="0" fillId="0" borderId="1" xfId="0" applyBorder="1"/>
    <xf numFmtId="169" fontId="0" fillId="0" borderId="1" xfId="0" applyNumberFormat="1" applyBorder="1" applyAlignment="1">
      <alignment horizontal="center"/>
    </xf>
    <xf numFmtId="165" fontId="6"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6" fillId="0" borderId="1" xfId="0" applyFont="1" applyBorder="1" applyAlignment="1">
      <alignment horizontal="center" vertical="center" wrapText="1"/>
    </xf>
    <xf numFmtId="2" fontId="18" fillId="0" borderId="4" xfId="0" applyNumberFormat="1" applyFont="1" applyBorder="1" applyAlignment="1">
      <alignment horizontal="center" vertical="center" wrapText="1"/>
    </xf>
    <xf numFmtId="2" fontId="18" fillId="0" borderId="6" xfId="0" applyNumberFormat="1" applyFont="1" applyBorder="1" applyAlignment="1">
      <alignment horizontal="center" vertical="center" wrapText="1"/>
    </xf>
    <xf numFmtId="0" fontId="15" fillId="0" borderId="1" xfId="0" applyFont="1" applyBorder="1" applyAlignment="1">
      <alignment horizontal="center" vertical="center"/>
    </xf>
    <xf numFmtId="2" fontId="0" fillId="0" borderId="1" xfId="0" applyNumberFormat="1" applyBorder="1" applyAlignment="1">
      <alignment horizontal="center"/>
    </xf>
    <xf numFmtId="1" fontId="0" fillId="0" borderId="2" xfId="0" applyNumberFormat="1" applyBorder="1" applyAlignment="1">
      <alignment horizontal="center" vertical="center"/>
    </xf>
    <xf numFmtId="17" fontId="11" fillId="0" borderId="1" xfId="5" applyNumberFormat="1" applyBorder="1" applyAlignment="1">
      <alignment horizontal="center" vertical="center"/>
    </xf>
    <xf numFmtId="0" fontId="14" fillId="0" borderId="1" xfId="0" applyFont="1" applyBorder="1" applyAlignment="1">
      <alignment horizontal="center" vertical="center"/>
    </xf>
    <xf numFmtId="0" fontId="6" fillId="0" borderId="11" xfId="0" applyFont="1" applyBorder="1" applyAlignment="1">
      <alignment horizontal="left" vertical="center"/>
    </xf>
    <xf numFmtId="0" fontId="16" fillId="0" borderId="0" xfId="9" applyFont="1"/>
    <xf numFmtId="0" fontId="2" fillId="0" borderId="0" xfId="9"/>
    <xf numFmtId="0" fontId="20" fillId="0" borderId="0" xfId="9" applyFont="1"/>
    <xf numFmtId="0" fontId="2" fillId="0" borderId="1" xfId="9" applyBorder="1" applyAlignment="1">
      <alignment horizontal="center"/>
    </xf>
    <xf numFmtId="0" fontId="17" fillId="4" borderId="1" xfId="9" applyFont="1" applyFill="1" applyBorder="1" applyAlignment="1">
      <alignment horizontal="center" vertical="center" wrapText="1"/>
    </xf>
    <xf numFmtId="0" fontId="2" fillId="4" borderId="1" xfId="9" applyFill="1" applyBorder="1" applyAlignment="1">
      <alignment horizontal="center" vertical="center" wrapText="1"/>
    </xf>
    <xf numFmtId="0" fontId="2" fillId="0" borderId="1" xfId="9" applyBorder="1" applyAlignment="1">
      <alignment horizontal="center" wrapText="1"/>
    </xf>
    <xf numFmtId="0" fontId="2" fillId="0" borderId="1" xfId="9" applyBorder="1" applyAlignment="1">
      <alignment horizontal="center" vertical="center" wrapText="1"/>
    </xf>
    <xf numFmtId="0" fontId="5" fillId="0" borderId="0" xfId="10"/>
    <xf numFmtId="0" fontId="21" fillId="0" borderId="0" xfId="11" applyFont="1"/>
    <xf numFmtId="0" fontId="2" fillId="0" borderId="0" xfId="11"/>
    <xf numFmtId="0" fontId="22" fillId="0" borderId="0" xfId="11" applyFont="1"/>
    <xf numFmtId="0" fontId="2" fillId="0" borderId="0" xfId="0" applyFont="1"/>
    <xf numFmtId="0" fontId="14" fillId="0" borderId="0" xfId="4" applyFont="1"/>
    <xf numFmtId="0" fontId="14" fillId="0" borderId="0" xfId="4" applyFont="1" applyAlignment="1">
      <alignment horizontal="center"/>
    </xf>
    <xf numFmtId="0" fontId="1" fillId="0" borderId="0" xfId="9" applyFont="1"/>
    <xf numFmtId="0" fontId="0" fillId="0" borderId="0" xfId="0" pivotButton="1"/>
    <xf numFmtId="3" fontId="0" fillId="0" borderId="0" xfId="0" applyNumberFormat="1"/>
    <xf numFmtId="0" fontId="0" fillId="0" borderId="12" xfId="0" applyBorder="1"/>
    <xf numFmtId="0" fontId="7" fillId="0" borderId="13" xfId="0" applyFont="1" applyBorder="1" applyAlignment="1">
      <alignment horizontal="center"/>
    </xf>
    <xf numFmtId="1" fontId="0" fillId="0" borderId="0" xfId="0" applyNumberFormat="1"/>
    <xf numFmtId="0" fontId="23" fillId="0" borderId="0" xfId="0" applyFont="1"/>
    <xf numFmtId="0" fontId="14" fillId="5" borderId="0" xfId="0" applyFont="1" applyFill="1"/>
    <xf numFmtId="0" fontId="25" fillId="0" borderId="0" xfId="0" applyFont="1"/>
    <xf numFmtId="0" fontId="26" fillId="0" borderId="0" xfId="0" applyFont="1"/>
    <xf numFmtId="0" fontId="21" fillId="0" borderId="0" xfId="0" applyFont="1"/>
    <xf numFmtId="0" fontId="24" fillId="0" borderId="0" xfId="0" applyFont="1"/>
    <xf numFmtId="0" fontId="27" fillId="0" borderId="0" xfId="0" applyFont="1"/>
    <xf numFmtId="0" fontId="29" fillId="0" borderId="0" xfId="0" applyFont="1"/>
    <xf numFmtId="0" fontId="33" fillId="0" borderId="0" xfId="0" applyFont="1"/>
    <xf numFmtId="2" fontId="0" fillId="5" borderId="0" xfId="0" applyNumberFormat="1" applyFill="1"/>
    <xf numFmtId="0" fontId="0" fillId="5" borderId="0" xfId="0" applyFill="1"/>
    <xf numFmtId="0" fontId="0" fillId="6" borderId="0" xfId="0" applyFill="1"/>
    <xf numFmtId="0" fontId="13" fillId="5" borderId="0" xfId="6" applyFont="1" applyFill="1"/>
    <xf numFmtId="0" fontId="13" fillId="7" borderId="0" xfId="6" applyFont="1" applyFill="1"/>
    <xf numFmtId="2" fontId="0" fillId="7" borderId="0" xfId="0" applyNumberFormat="1" applyFill="1"/>
    <xf numFmtId="0" fontId="35" fillId="0" borderId="0" xfId="0" applyFont="1" applyAlignment="1">
      <alignment horizontal="left" vertical="center" readingOrder="1"/>
    </xf>
    <xf numFmtId="0" fontId="6" fillId="0" borderId="3" xfId="0" applyFont="1" applyBorder="1" applyAlignment="1">
      <alignment horizontal="left" vertical="center"/>
    </xf>
    <xf numFmtId="0" fontId="0" fillId="7" borderId="1" xfId="0" applyFill="1" applyBorder="1" applyAlignment="1">
      <alignment horizontal="left"/>
    </xf>
    <xf numFmtId="1" fontId="0" fillId="7" borderId="1" xfId="0" applyNumberFormat="1" applyFill="1" applyBorder="1" applyAlignment="1">
      <alignment horizontal="center" vertical="center"/>
    </xf>
    <xf numFmtId="2" fontId="0" fillId="8" borderId="0" xfId="0" applyNumberFormat="1" applyFill="1"/>
    <xf numFmtId="0" fontId="5" fillId="8" borderId="0" xfId="0" applyFont="1" applyFill="1"/>
    <xf numFmtId="0" fontId="5" fillId="5" borderId="0" xfId="0" applyFont="1" applyFill="1"/>
    <xf numFmtId="1" fontId="5" fillId="0" borderId="0" xfId="0" applyNumberFormat="1" applyFont="1"/>
    <xf numFmtId="0" fontId="37" fillId="0" borderId="0" xfId="0" applyFont="1"/>
    <xf numFmtId="0" fontId="17" fillId="4" borderId="8" xfId="9" applyFont="1" applyFill="1" applyBorder="1" applyAlignment="1">
      <alignment horizontal="center" vertical="center" wrapText="1"/>
    </xf>
    <xf numFmtId="0" fontId="17" fillId="4" borderId="9" xfId="9" applyFont="1" applyFill="1" applyBorder="1" applyAlignment="1">
      <alignment horizontal="center" vertical="center" wrapText="1"/>
    </xf>
    <xf numFmtId="0" fontId="17" fillId="4" borderId="10" xfId="9" applyFont="1" applyFill="1" applyBorder="1" applyAlignment="1">
      <alignment horizontal="center" vertical="center" wrapText="1"/>
    </xf>
  </cellXfs>
  <cellStyles count="12">
    <cellStyle name="Hiperveza 2" xfId="2" xr:uid="{00000000-0005-0000-0000-000000000000}"/>
    <cellStyle name="Hyperlink 2" xfId="3" xr:uid="{00000000-0005-0000-0000-000001000000}"/>
    <cellStyle name="Normal 12" xfId="4" xr:uid="{00000000-0005-0000-0000-000002000000}"/>
    <cellStyle name="Normal 2" xfId="5" xr:uid="{00000000-0005-0000-0000-000003000000}"/>
    <cellStyle name="Normal 2 2" xfId="11" xr:uid="{827CDF06-E853-4AA0-A881-9820034CD3A0}"/>
    <cellStyle name="Normal 3" xfId="6" xr:uid="{00000000-0005-0000-0000-000004000000}"/>
    <cellStyle name="Normalno" xfId="0" builtinId="0"/>
    <cellStyle name="Normalno 2" xfId="8" xr:uid="{87D84EC7-7D0C-4EA1-9F4F-F8BF303E7CD7}"/>
    <cellStyle name="Normalno 2 2" xfId="10" xr:uid="{FDC734A8-C5F8-433E-84C0-A7BE475F472E}"/>
    <cellStyle name="Normalno 3" xfId="9" xr:uid="{34DCE634-E3B3-4E8A-9101-C83962F2B158}"/>
    <cellStyle name="Postotak" xfId="1" builtinId="5"/>
    <cellStyle name="Valuta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bar"/>
        <c:grouping val="clustered"/>
        <c:varyColors val="0"/>
        <c:ser>
          <c:idx val="0"/>
          <c:order val="0"/>
          <c:tx>
            <c:strRef>
              <c:f>'1ish1'!$B$4</c:f>
              <c:strCache>
                <c:ptCount val="1"/>
                <c:pt idx="0">
                  <c:v>Prosj. temperatura (°C)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'1ish1'!$A$5:$A$23</c:f>
              <c:strCache>
                <c:ptCount val="19"/>
                <c:pt idx="0">
                  <c:v>Helsinki</c:v>
                </c:pt>
                <c:pt idx="1">
                  <c:v>Moskva</c:v>
                </c:pt>
                <c:pt idx="2">
                  <c:v>London</c:v>
                </c:pt>
                <c:pt idx="3">
                  <c:v>Berlin</c:v>
                </c:pt>
                <c:pt idx="4">
                  <c:v>Paris</c:v>
                </c:pt>
                <c:pt idx="5">
                  <c:v>Madrid</c:v>
                </c:pt>
                <c:pt idx="6">
                  <c:v>Rim</c:v>
                </c:pt>
                <c:pt idx="7">
                  <c:v>Atena</c:v>
                </c:pt>
                <c:pt idx="8">
                  <c:v>Istanbul</c:v>
                </c:pt>
                <c:pt idx="9">
                  <c:v>Dubai</c:v>
                </c:pt>
                <c:pt idx="10">
                  <c:v>Mumbai</c:v>
                </c:pt>
                <c:pt idx="11">
                  <c:v>Bangkok</c:v>
                </c:pt>
                <c:pt idx="12">
                  <c:v>Sydney</c:v>
                </c:pt>
                <c:pt idx="13">
                  <c:v>Rio de Janeiro</c:v>
                </c:pt>
                <c:pt idx="14">
                  <c:v>Buenos Aires</c:v>
                </c:pt>
                <c:pt idx="15">
                  <c:v>Los Angeles</c:v>
                </c:pt>
                <c:pt idx="16">
                  <c:v>New York</c:v>
                </c:pt>
                <c:pt idx="17">
                  <c:v>Toronto</c:v>
                </c:pt>
                <c:pt idx="18">
                  <c:v>Chicago</c:v>
                </c:pt>
              </c:strCache>
            </c:strRef>
          </c:cat>
          <c:val>
            <c:numRef>
              <c:f>'1ish1'!$B$5:$B$23</c:f>
              <c:numCache>
                <c:formatCode>0.0</c:formatCode>
                <c:ptCount val="19"/>
                <c:pt idx="0">
                  <c:v>-5</c:v>
                </c:pt>
                <c:pt idx="1">
                  <c:v>-6.2</c:v>
                </c:pt>
                <c:pt idx="2">
                  <c:v>8.3000000000000007</c:v>
                </c:pt>
                <c:pt idx="3">
                  <c:v>0.6</c:v>
                </c:pt>
                <c:pt idx="4">
                  <c:v>5.8</c:v>
                </c:pt>
                <c:pt idx="5">
                  <c:v>9.8000000000000007</c:v>
                </c:pt>
                <c:pt idx="6">
                  <c:v>12.1</c:v>
                </c:pt>
                <c:pt idx="7">
                  <c:v>10.4</c:v>
                </c:pt>
                <c:pt idx="8">
                  <c:v>5.5</c:v>
                </c:pt>
                <c:pt idx="9">
                  <c:v>24</c:v>
                </c:pt>
                <c:pt idx="10">
                  <c:v>30.7</c:v>
                </c:pt>
                <c:pt idx="11">
                  <c:v>26.5</c:v>
                </c:pt>
                <c:pt idx="12">
                  <c:v>27.4</c:v>
                </c:pt>
                <c:pt idx="13">
                  <c:v>30.2</c:v>
                </c:pt>
                <c:pt idx="14">
                  <c:v>28.1</c:v>
                </c:pt>
                <c:pt idx="15">
                  <c:v>13.7</c:v>
                </c:pt>
                <c:pt idx="16">
                  <c:v>1.7</c:v>
                </c:pt>
                <c:pt idx="17">
                  <c:v>-2.7</c:v>
                </c:pt>
                <c:pt idx="18">
                  <c:v>-1.8</c:v>
                </c:pt>
              </c:numCache>
            </c:numRef>
          </c:val>
          <c:extLst>
            <c:ext xmlns:c16="http://schemas.microsoft.com/office/drawing/2014/chart" uri="{C3380CC4-5D6E-409C-BE32-E72D297353CC}">
              <c16:uniqueId val="{00000000-DF6F-4E05-ACB6-EE89BB869BAD}"/>
            </c:ext>
          </c:extLst>
        </c:ser>
        <c:dLbls>
          <c:dLblPos val="outEnd"/>
          <c:showLegendKey val="0"/>
          <c:showVal val="1"/>
          <c:showCatName val="0"/>
          <c:showSerName val="0"/>
          <c:showPercent val="0"/>
          <c:showBubbleSize val="0"/>
        </c:dLbls>
        <c:gapWidth val="182"/>
        <c:axId val="137025455"/>
        <c:axId val="137025935"/>
      </c:barChart>
      <c:catAx>
        <c:axId val="1370254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neki</a:t>
                </a:r>
                <a:r>
                  <a:rPr lang="hr-HR" baseline="0"/>
                  <a:t> od svijetskig gradova u cijecnju 2023 godine</a:t>
                </a:r>
                <a:endParaRPr lang="hr-H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37025935"/>
        <c:crosses val="autoZero"/>
        <c:auto val="1"/>
        <c:lblAlgn val="ctr"/>
        <c:lblOffset val="100"/>
        <c:noMultiLvlLbl val="0"/>
      </c:catAx>
      <c:valAx>
        <c:axId val="13702593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temperatura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37025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'1ish2'!$G$10</c:f>
              <c:strCache>
                <c:ptCount val="1"/>
                <c:pt idx="0">
                  <c:v>broj kompanija sa novim pretplatnicima</c:v>
                </c:pt>
              </c:strCache>
            </c:strRef>
          </c:tx>
          <c:spPr>
            <a:ln w="28575"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1500109361329838"/>
                  <c:y val="-0.127459171770195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0.55645953630796152"/>
                  <c:y val="-5.359835228929717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power"/>
            <c:dispRSqr val="1"/>
            <c:dispEq val="1"/>
            <c:trendlineLbl>
              <c:layout>
                <c:manualLayout>
                  <c:x val="-0.50818175853018377"/>
                  <c:y val="0.157725284339457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'1ish2'!$F$11:$F$15</c:f>
              <c:numCache>
                <c:formatCode>General</c:formatCode>
                <c:ptCount val="5"/>
                <c:pt idx="0">
                  <c:v>30</c:v>
                </c:pt>
                <c:pt idx="1">
                  <c:v>60</c:v>
                </c:pt>
                <c:pt idx="2">
                  <c:v>90</c:v>
                </c:pt>
                <c:pt idx="3">
                  <c:v>120</c:v>
                </c:pt>
                <c:pt idx="4">
                  <c:v>144</c:v>
                </c:pt>
              </c:numCache>
            </c:numRef>
          </c:xVal>
          <c:yVal>
            <c:numRef>
              <c:f>'1ish2'!$G$11:$G$15</c:f>
              <c:numCache>
                <c:formatCode>General</c:formatCode>
                <c:ptCount val="5"/>
                <c:pt idx="0">
                  <c:v>5</c:v>
                </c:pt>
                <c:pt idx="1">
                  <c:v>4</c:v>
                </c:pt>
                <c:pt idx="2">
                  <c:v>7</c:v>
                </c:pt>
                <c:pt idx="3">
                  <c:v>1</c:v>
                </c:pt>
                <c:pt idx="4">
                  <c:v>7</c:v>
                </c:pt>
              </c:numCache>
            </c:numRef>
          </c:yVal>
          <c:smooth val="0"/>
          <c:extLst>
            <c:ext xmlns:c16="http://schemas.microsoft.com/office/drawing/2014/chart" uri="{C3380CC4-5D6E-409C-BE32-E72D297353CC}">
              <c16:uniqueId val="{00000000-D7B0-4EC2-A703-B15C7CCCF387}"/>
            </c:ext>
          </c:extLst>
        </c:ser>
        <c:dLbls>
          <c:dLblPos val="t"/>
          <c:showLegendKey val="0"/>
          <c:showVal val="1"/>
          <c:showCatName val="0"/>
          <c:showSerName val="0"/>
          <c:showPercent val="0"/>
          <c:showBubbleSize val="0"/>
        </c:dLbls>
        <c:axId val="357266768"/>
        <c:axId val="357276848"/>
      </c:scatterChart>
      <c:valAx>
        <c:axId val="3572667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broj novih</a:t>
                </a:r>
                <a:r>
                  <a:rPr lang="hr-HR" baseline="0"/>
                  <a:t> kupaca</a:t>
                </a:r>
                <a:endParaRPr lang="hr-H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57276848"/>
        <c:crosses val="autoZero"/>
        <c:crossBetween val="midCat"/>
      </c:valAx>
      <c:valAx>
        <c:axId val="35727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broj kompanija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572667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'3ish1'!$B$4</c:f>
              <c:strCache>
                <c:ptCount val="1"/>
                <c:pt idx="0">
                  <c:v>Broj generiranih leadova y</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41573478638426931"/>
                  <c:y val="-8.4377899587743291E-2"/>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0.4510507459161241"/>
                  <c:y val="0.10669072004665345"/>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power"/>
            <c:dispRSqr val="1"/>
            <c:dispEq val="1"/>
            <c:trendlineLbl>
              <c:layout>
                <c:manualLayout>
                  <c:x val="-0.4782563992466603"/>
                  <c:y val="0.29478512688886443"/>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r-Latn-RS"/>
                </a:p>
              </c:txPr>
            </c:trendlineLbl>
          </c:trendline>
          <c:xVal>
            <c:numRef>
              <c:f>'3ish1'!$A$5:$A$25</c:f>
              <c:numCache>
                <c:formatCode>0.00</c:formatCode>
                <c:ptCount val="21"/>
                <c:pt idx="0">
                  <c:v>1.4</c:v>
                </c:pt>
                <c:pt idx="1">
                  <c:v>1.5</c:v>
                </c:pt>
                <c:pt idx="2">
                  <c:v>2</c:v>
                </c:pt>
                <c:pt idx="3">
                  <c:v>2.1</c:v>
                </c:pt>
                <c:pt idx="4">
                  <c:v>2.4</c:v>
                </c:pt>
                <c:pt idx="5">
                  <c:v>1.9</c:v>
                </c:pt>
                <c:pt idx="6">
                  <c:v>2.2000000000000002</c:v>
                </c:pt>
                <c:pt idx="7">
                  <c:v>2.6</c:v>
                </c:pt>
                <c:pt idx="8">
                  <c:v>2.2999999999999998</c:v>
                </c:pt>
                <c:pt idx="9">
                  <c:v>2</c:v>
                </c:pt>
                <c:pt idx="10">
                  <c:v>2.1</c:v>
                </c:pt>
                <c:pt idx="11">
                  <c:v>1.8</c:v>
                </c:pt>
                <c:pt idx="12">
                  <c:v>2.5</c:v>
                </c:pt>
                <c:pt idx="13">
                  <c:v>2.7</c:v>
                </c:pt>
                <c:pt idx="14">
                  <c:v>2.8</c:v>
                </c:pt>
                <c:pt idx="15">
                  <c:v>2.2000000000000002</c:v>
                </c:pt>
                <c:pt idx="16">
                  <c:v>2.4</c:v>
                </c:pt>
                <c:pt idx="17">
                  <c:v>2.6</c:v>
                </c:pt>
                <c:pt idx="18">
                  <c:v>2.1</c:v>
                </c:pt>
                <c:pt idx="19">
                  <c:v>2</c:v>
                </c:pt>
                <c:pt idx="20">
                  <c:v>2.2999999999999998</c:v>
                </c:pt>
              </c:numCache>
            </c:numRef>
          </c:xVal>
          <c:yVal>
            <c:numRef>
              <c:f>'3ish1'!$B$5:$B$25</c:f>
              <c:numCache>
                <c:formatCode>General</c:formatCode>
                <c:ptCount val="21"/>
                <c:pt idx="0">
                  <c:v>70</c:v>
                </c:pt>
                <c:pt idx="1">
                  <c:v>73</c:v>
                </c:pt>
                <c:pt idx="2">
                  <c:v>90</c:v>
                </c:pt>
                <c:pt idx="3">
                  <c:v>95</c:v>
                </c:pt>
                <c:pt idx="4">
                  <c:v>100</c:v>
                </c:pt>
                <c:pt idx="5">
                  <c:v>82</c:v>
                </c:pt>
                <c:pt idx="6">
                  <c:v>92</c:v>
                </c:pt>
                <c:pt idx="7">
                  <c:v>105</c:v>
                </c:pt>
                <c:pt idx="8">
                  <c:v>98</c:v>
                </c:pt>
                <c:pt idx="9">
                  <c:v>86</c:v>
                </c:pt>
                <c:pt idx="10">
                  <c:v>90</c:v>
                </c:pt>
                <c:pt idx="11">
                  <c:v>80</c:v>
                </c:pt>
                <c:pt idx="12">
                  <c:v>104</c:v>
                </c:pt>
                <c:pt idx="13">
                  <c:v>110</c:v>
                </c:pt>
                <c:pt idx="14">
                  <c:v>115</c:v>
                </c:pt>
                <c:pt idx="15">
                  <c:v>94</c:v>
                </c:pt>
                <c:pt idx="16">
                  <c:v>100</c:v>
                </c:pt>
                <c:pt idx="17">
                  <c:v>108</c:v>
                </c:pt>
                <c:pt idx="18">
                  <c:v>92</c:v>
                </c:pt>
                <c:pt idx="19">
                  <c:v>88</c:v>
                </c:pt>
                <c:pt idx="20">
                  <c:v>96</c:v>
                </c:pt>
              </c:numCache>
            </c:numRef>
          </c:yVal>
          <c:smooth val="0"/>
          <c:extLst>
            <c:ext xmlns:c16="http://schemas.microsoft.com/office/drawing/2014/chart" uri="{C3380CC4-5D6E-409C-BE32-E72D297353CC}">
              <c16:uniqueId val="{00000000-E738-4611-97E3-AE2A7554ED89}"/>
            </c:ext>
          </c:extLst>
        </c:ser>
        <c:dLbls>
          <c:showLegendKey val="0"/>
          <c:showVal val="0"/>
          <c:showCatName val="0"/>
          <c:showSerName val="0"/>
          <c:showPercent val="0"/>
          <c:showBubbleSize val="0"/>
        </c:dLbls>
        <c:axId val="233903536"/>
        <c:axId val="182092544"/>
      </c:scatterChart>
      <c:valAx>
        <c:axId val="233903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trosak oglasavanja u stotinama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82092544"/>
        <c:crosses val="autoZero"/>
        <c:crossBetween val="midCat"/>
      </c:valAx>
      <c:valAx>
        <c:axId val="182092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broj generiranih leadova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33903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'4ish1'!$C$7</c:f>
              <c:strCache>
                <c:ptCount val="1"/>
                <c:pt idx="0">
                  <c:v>Broj klikova</c:v>
                </c:pt>
              </c:strCache>
            </c:strRef>
          </c:tx>
          <c:spPr>
            <a:ln w="28575"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31718547681539805"/>
                  <c:y val="-4.2083333333333334E-2"/>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8.1036745406824151E-2"/>
                  <c:y val="0.34680555555555553"/>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r-Latn-RS"/>
                </a:p>
              </c:txPr>
            </c:trendlineLbl>
          </c:trendline>
          <c:xVal>
            <c:numRef>
              <c:f>'4ish1'!$B$8:$B$15</c:f>
              <c:numCache>
                <c:formatCode>General</c:formatCode>
                <c:ptCount val="8"/>
                <c:pt idx="0">
                  <c:v>0</c:v>
                </c:pt>
                <c:pt idx="1">
                  <c:v>1</c:v>
                </c:pt>
                <c:pt idx="2">
                  <c:v>2</c:v>
                </c:pt>
                <c:pt idx="3">
                  <c:v>3</c:v>
                </c:pt>
                <c:pt idx="4">
                  <c:v>4</c:v>
                </c:pt>
                <c:pt idx="5">
                  <c:v>5</c:v>
                </c:pt>
                <c:pt idx="6">
                  <c:v>6</c:v>
                </c:pt>
                <c:pt idx="7">
                  <c:v>7</c:v>
                </c:pt>
              </c:numCache>
            </c:numRef>
          </c:xVal>
          <c:yVal>
            <c:numRef>
              <c:f>'4ish1'!$C$8:$C$15</c:f>
              <c:numCache>
                <c:formatCode>General</c:formatCode>
                <c:ptCount val="8"/>
                <c:pt idx="0">
                  <c:v>5000</c:v>
                </c:pt>
                <c:pt idx="1">
                  <c:v>6000</c:v>
                </c:pt>
                <c:pt idx="2">
                  <c:v>8000</c:v>
                </c:pt>
                <c:pt idx="3">
                  <c:v>10000</c:v>
                </c:pt>
                <c:pt idx="4">
                  <c:v>12000</c:v>
                </c:pt>
                <c:pt idx="5">
                  <c:v>15000</c:v>
                </c:pt>
                <c:pt idx="6">
                  <c:v>18000</c:v>
                </c:pt>
                <c:pt idx="7">
                  <c:v>21000</c:v>
                </c:pt>
              </c:numCache>
            </c:numRef>
          </c:yVal>
          <c:smooth val="0"/>
          <c:extLst>
            <c:ext xmlns:c16="http://schemas.microsoft.com/office/drawing/2014/chart" uri="{C3380CC4-5D6E-409C-BE32-E72D297353CC}">
              <c16:uniqueId val="{00000000-97D3-4628-AF69-2FE431916ABA}"/>
            </c:ext>
          </c:extLst>
        </c:ser>
        <c:dLbls>
          <c:dLblPos val="t"/>
          <c:showLegendKey val="0"/>
          <c:showVal val="1"/>
          <c:showCatName val="0"/>
          <c:showSerName val="0"/>
          <c:showPercent val="0"/>
          <c:showBubbleSize val="0"/>
        </c:dLbls>
        <c:axId val="357265328"/>
        <c:axId val="357264848"/>
      </c:scatterChart>
      <c:valAx>
        <c:axId val="3572653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redne godine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57264848"/>
        <c:crosses val="autoZero"/>
        <c:crossBetween val="midCat"/>
      </c:valAx>
      <c:valAx>
        <c:axId val="35726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broj klikova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572653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podatci o broju konverzija na</a:t>
            </a:r>
            <a:r>
              <a:rPr lang="hr-HR" baseline="0"/>
              <a:t> web stranici za odredeni proizvod od sjecnja 2021 do lipnja 2023</a:t>
            </a:r>
            <a:endParaRPr lang="hr-H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smoothMarker"/>
        <c:varyColors val="0"/>
        <c:ser>
          <c:idx val="0"/>
          <c:order val="0"/>
          <c:spPr>
            <a:ln w="19050"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xVal>
            <c:numRef>
              <c:f>'5ish1'!$A$6:$A$35</c:f>
              <c:numCache>
                <c:formatCode>mmm\-yy</c:formatCode>
                <c:ptCount val="30"/>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numCache>
            </c:numRef>
          </c:xVal>
          <c:yVal>
            <c:numRef>
              <c:f>'5ish1'!$B$6:$B$35</c:f>
              <c:numCache>
                <c:formatCode>General</c:formatCode>
                <c:ptCount val="30"/>
                <c:pt idx="0">
                  <c:v>12</c:v>
                </c:pt>
                <c:pt idx="1">
                  <c:v>15</c:v>
                </c:pt>
                <c:pt idx="2">
                  <c:v>18</c:v>
                </c:pt>
                <c:pt idx="3">
                  <c:v>20</c:v>
                </c:pt>
                <c:pt idx="4">
                  <c:v>22</c:v>
                </c:pt>
                <c:pt idx="5">
                  <c:v>25</c:v>
                </c:pt>
                <c:pt idx="6">
                  <c:v>30</c:v>
                </c:pt>
                <c:pt idx="7">
                  <c:v>32</c:v>
                </c:pt>
                <c:pt idx="8">
                  <c:v>28</c:v>
                </c:pt>
                <c:pt idx="9">
                  <c:v>26</c:v>
                </c:pt>
                <c:pt idx="10">
                  <c:v>23</c:v>
                </c:pt>
                <c:pt idx="11">
                  <c:v>20</c:v>
                </c:pt>
                <c:pt idx="12">
                  <c:v>18</c:v>
                </c:pt>
                <c:pt idx="13">
                  <c:v>17</c:v>
                </c:pt>
                <c:pt idx="14">
                  <c:v>19</c:v>
                </c:pt>
                <c:pt idx="15">
                  <c:v>22</c:v>
                </c:pt>
                <c:pt idx="16">
                  <c:v>24</c:v>
                </c:pt>
                <c:pt idx="17">
                  <c:v>28</c:v>
                </c:pt>
                <c:pt idx="18">
                  <c:v>32</c:v>
                </c:pt>
                <c:pt idx="19">
                  <c:v>35</c:v>
                </c:pt>
                <c:pt idx="20">
                  <c:v>30</c:v>
                </c:pt>
                <c:pt idx="21">
                  <c:v>27</c:v>
                </c:pt>
                <c:pt idx="22">
                  <c:v>25</c:v>
                </c:pt>
                <c:pt idx="23">
                  <c:v>22</c:v>
                </c:pt>
                <c:pt idx="24">
                  <c:v>20</c:v>
                </c:pt>
                <c:pt idx="25">
                  <c:v>18</c:v>
                </c:pt>
                <c:pt idx="26">
                  <c:v>20</c:v>
                </c:pt>
                <c:pt idx="27">
                  <c:v>23</c:v>
                </c:pt>
                <c:pt idx="28">
                  <c:v>26</c:v>
                </c:pt>
                <c:pt idx="29">
                  <c:v>30</c:v>
                </c:pt>
              </c:numCache>
            </c:numRef>
          </c:yVal>
          <c:smooth val="1"/>
          <c:extLst>
            <c:ext xmlns:c16="http://schemas.microsoft.com/office/drawing/2014/chart" uri="{C3380CC4-5D6E-409C-BE32-E72D297353CC}">
              <c16:uniqueId val="{00000000-65DD-458E-B42E-9EEB127F2C81}"/>
            </c:ext>
          </c:extLst>
        </c:ser>
        <c:dLbls>
          <c:showLegendKey val="0"/>
          <c:showVal val="0"/>
          <c:showCatName val="0"/>
          <c:showSerName val="0"/>
          <c:showPercent val="0"/>
          <c:showBubbleSize val="0"/>
        </c:dLbls>
        <c:axId val="1401820032"/>
        <c:axId val="1401817152"/>
      </c:scatterChart>
      <c:valAx>
        <c:axId val="14018200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mjeseci</a:t>
                </a:r>
              </a:p>
              <a:p>
                <a:pPr>
                  <a:defRPr/>
                </a:pPr>
                <a:endParaRPr lang="hr-H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401817152"/>
        <c:crosses val="autoZero"/>
        <c:crossBetween val="midCat"/>
      </c:valAx>
      <c:valAx>
        <c:axId val="140181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t>broj konverzija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401820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497205</xdr:colOff>
      <xdr:row>1</xdr:row>
      <xdr:rowOff>161925</xdr:rowOff>
    </xdr:to>
    <xdr:pic>
      <xdr:nvPicPr>
        <xdr:cNvPr id="2" name="Picture 1">
          <a:extLst>
            <a:ext uri="{FF2B5EF4-FFF2-40B4-BE49-F238E27FC236}">
              <a16:creationId xmlns:a16="http://schemas.microsoft.com/office/drawing/2014/main" id="{60C206F1-CCE1-4E5B-88E9-8F5AFFEAC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5930" cy="498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7409</xdr:colOff>
      <xdr:row>88</xdr:row>
      <xdr:rowOff>114300</xdr:rowOff>
    </xdr:to>
    <xdr:sp macro="" textlink="">
      <xdr:nvSpPr>
        <xdr:cNvPr id="2" name="TextBox 1">
          <a:extLst>
            <a:ext uri="{FF2B5EF4-FFF2-40B4-BE49-F238E27FC236}">
              <a16:creationId xmlns:a16="http://schemas.microsoft.com/office/drawing/2014/main" id="{3129CCD2-5568-4167-B059-E047280D3E52}"/>
            </a:ext>
          </a:extLst>
        </xdr:cNvPr>
        <xdr:cNvSpPr txBox="1"/>
      </xdr:nvSpPr>
      <xdr:spPr>
        <a:xfrm>
          <a:off x="609600" y="184151"/>
          <a:ext cx="6713009" cy="1613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hr-HR" sz="1800" b="1">
              <a:solidFill>
                <a:schemeClr val="dk1"/>
              </a:solidFill>
              <a:effectLst/>
              <a:latin typeface="+mn-lt"/>
              <a:ea typeface="+mn-ea"/>
              <a:cs typeface="+mn-cs"/>
            </a:rPr>
            <a:t>FORMULE</a:t>
          </a:r>
          <a:endParaRPr lang="en-US" sz="1800" b="1">
            <a:solidFill>
              <a:schemeClr val="dk1"/>
            </a:solidFill>
            <a:effectLst/>
            <a:latin typeface="+mn-lt"/>
            <a:ea typeface="+mn-ea"/>
            <a:cs typeface="+mn-cs"/>
          </a:endParaRPr>
        </a:p>
        <a:p>
          <a:endParaRPr lang="hr-HR" sz="2800" b="1">
            <a:effectLst/>
          </a:endParaRPr>
        </a:p>
        <a:p>
          <a:r>
            <a:rPr lang="hr-HR" sz="1800" b="1">
              <a:solidFill>
                <a:schemeClr val="dk1"/>
              </a:solidFill>
              <a:effectLst/>
              <a:latin typeface="+mn-lt"/>
              <a:ea typeface="+mn-ea"/>
              <a:cs typeface="+mn-cs"/>
            </a:rPr>
            <a:t>1. ISHOD</a:t>
          </a:r>
          <a:endParaRPr lang="hr-HR" sz="2800" b="1">
            <a:effectLst/>
          </a:endParaRPr>
        </a:p>
        <a:p>
          <a:r>
            <a:rPr lang="hr-HR" sz="1100" b="1">
              <a:solidFill>
                <a:schemeClr val="dk1"/>
              </a:solidFill>
              <a:effectLst/>
              <a:latin typeface="+mn-lt"/>
              <a:ea typeface="+mn-ea"/>
              <a:cs typeface="+mn-cs"/>
            </a:rPr>
            <a:t> </a:t>
          </a:r>
          <a:endParaRPr lang="hr-HR" sz="1600">
            <a:effectLst/>
          </a:endParaRPr>
        </a:p>
        <a:p>
          <a:r>
            <a:rPr lang="hr-HR" sz="1100" b="1">
              <a:solidFill>
                <a:schemeClr val="dk1"/>
              </a:solidFill>
              <a:effectLst/>
              <a:latin typeface="+mn-lt"/>
              <a:ea typeface="+mn-ea"/>
              <a:cs typeface="+mn-cs"/>
            </a:rPr>
            <a:t>OSNOVNI POJMOVI U STATISTICI</a:t>
          </a:r>
          <a:endParaRPr lang="hr-HR" sz="1600">
            <a:effectLst/>
          </a:endParaRPr>
        </a:p>
        <a:p>
          <a:r>
            <a:rPr lang="hr-HR" sz="1100">
              <a:solidFill>
                <a:schemeClr val="dk1"/>
              </a:solidFill>
              <a:effectLst/>
              <a:latin typeface="+mn-lt"/>
              <a:ea typeface="+mn-ea"/>
              <a:cs typeface="+mn-cs"/>
            </a:rPr>
            <a:t>Podjela obilježja:</a:t>
          </a:r>
          <a:r>
            <a:rPr lang="en-US" sz="1100">
              <a:solidFill>
                <a:schemeClr val="dk1"/>
              </a:solidFill>
              <a:effectLst/>
              <a:latin typeface="+mn-lt"/>
              <a:ea typeface="+mn-ea"/>
              <a:cs typeface="+mn-cs"/>
            </a:rPr>
            <a:t> nominalna, redoslijedna, omjerna i intervalna</a:t>
          </a:r>
          <a:endParaRPr lang="hr-HR" sz="1600">
            <a:effectLst/>
          </a:endParaRPr>
        </a:p>
        <a:p>
          <a:r>
            <a:rPr lang="hr-HR" sz="1100" b="1">
              <a:solidFill>
                <a:schemeClr val="dk1"/>
              </a:solidFill>
              <a:effectLst/>
              <a:latin typeface="+mn-lt"/>
              <a:ea typeface="+mn-ea"/>
              <a:cs typeface="+mn-cs"/>
            </a:rPr>
            <a:t> </a:t>
          </a:r>
          <a:endParaRPr lang="hr-HR" sz="1600">
            <a:effectLst/>
          </a:endParaRPr>
        </a:p>
        <a:p>
          <a:r>
            <a:rPr lang="en-US" sz="1100" b="1">
              <a:solidFill>
                <a:schemeClr val="dk1"/>
              </a:solidFill>
              <a:effectLst/>
              <a:latin typeface="+mn-lt"/>
              <a:ea typeface="+mn-ea"/>
              <a:cs typeface="+mn-cs"/>
            </a:rPr>
            <a:t>GRUPIRANJE HISTOGRAM</a:t>
          </a:r>
          <a:endParaRPr lang="hr-HR" sz="1600">
            <a:effectLst/>
          </a:endParaRPr>
        </a:p>
        <a:p>
          <a:pPr eaLnBrk="1" fontAlgn="auto" latinLnBrk="0" hangingPunct="1"/>
          <a:r>
            <a:rPr lang="hr-HR" sz="1100" b="1">
              <a:solidFill>
                <a:schemeClr val="dk1"/>
              </a:solidFill>
              <a:effectLst/>
              <a:latin typeface="+mn-lt"/>
              <a:ea typeface="+mn-ea"/>
              <a:cs typeface="+mn-cs"/>
            </a:rPr>
            <a:t>Ako nema </a:t>
          </a:r>
          <a:r>
            <a:rPr lang="hr-HR" sz="1100" b="1" i="1">
              <a:solidFill>
                <a:schemeClr val="dk1"/>
              </a:solidFill>
              <a:effectLst/>
              <a:latin typeface="+mn-lt"/>
              <a:ea typeface="+mn-ea"/>
              <a:cs typeface="+mn-cs"/>
            </a:rPr>
            <a:t>Data Analysis</a:t>
          </a:r>
          <a:r>
            <a:rPr lang="hr-HR" sz="1100" b="1">
              <a:solidFill>
                <a:schemeClr val="dk1"/>
              </a:solidFill>
              <a:effectLst/>
              <a:latin typeface="+mn-lt"/>
              <a:ea typeface="+mn-ea"/>
              <a:cs typeface="+mn-cs"/>
            </a:rPr>
            <a:t>, </a:t>
          </a:r>
          <a:r>
            <a:rPr lang="hr-HR" sz="1100">
              <a:solidFill>
                <a:schemeClr val="dk1"/>
              </a:solidFill>
              <a:effectLst/>
              <a:latin typeface="+mn-lt"/>
              <a:ea typeface="+mn-ea"/>
              <a:cs typeface="+mn-cs"/>
            </a:rPr>
            <a:t>kliknemo na </a:t>
          </a:r>
          <a:r>
            <a:rPr lang="hr-HR" sz="1100" i="1">
              <a:solidFill>
                <a:schemeClr val="dk1"/>
              </a:solidFill>
              <a:effectLst/>
              <a:latin typeface="+mn-lt"/>
              <a:ea typeface="+mn-ea"/>
              <a:cs typeface="+mn-cs"/>
            </a:rPr>
            <a:t>Datoteka (Files) – Mogućnosti (Options)</a:t>
          </a:r>
          <a:r>
            <a:rPr lang="hr-HR" sz="1100">
              <a:solidFill>
                <a:schemeClr val="dk1"/>
              </a:solidFill>
              <a:effectLst/>
              <a:latin typeface="+mn-lt"/>
              <a:ea typeface="+mn-ea"/>
              <a:cs typeface="+mn-cs"/>
            </a:rPr>
            <a:t> </a:t>
          </a:r>
          <a:r>
            <a:rPr lang="hr-HR" sz="1100">
              <a:solidFill>
                <a:schemeClr val="dk1"/>
              </a:solidFill>
              <a:effectLst/>
              <a:latin typeface="+mn-lt"/>
              <a:ea typeface="+mn-ea"/>
              <a:cs typeface="+mn-cs"/>
              <a:sym typeface="Wingdings" panose="05000000000000000000" pitchFamily="2" charset="2"/>
            </a:rPr>
            <a:t></a:t>
          </a:r>
          <a:r>
            <a:rPr lang="hr-HR" sz="1100">
              <a:solidFill>
                <a:schemeClr val="dk1"/>
              </a:solidFill>
              <a:effectLst/>
              <a:latin typeface="+mn-lt"/>
              <a:ea typeface="+mn-ea"/>
              <a:cs typeface="+mn-cs"/>
            </a:rPr>
            <a:t> otvaraju se </a:t>
          </a:r>
          <a:r>
            <a:rPr lang="hr-HR" sz="1100" i="1">
              <a:solidFill>
                <a:schemeClr val="dk1"/>
              </a:solidFill>
              <a:effectLst/>
              <a:latin typeface="+mn-lt"/>
              <a:ea typeface="+mn-ea"/>
              <a:cs typeface="+mn-cs"/>
            </a:rPr>
            <a:t>Mogućnosti programa Excel (Excel Options)</a:t>
          </a:r>
          <a:r>
            <a:rPr lang="hr-HR" sz="1100">
              <a:solidFill>
                <a:schemeClr val="dk1"/>
              </a:solidFill>
              <a:effectLst/>
              <a:latin typeface="+mn-lt"/>
              <a:ea typeface="+mn-ea"/>
              <a:cs typeface="+mn-cs"/>
            </a:rPr>
            <a:t>, tamo izaberemo opciju </a:t>
          </a:r>
          <a:r>
            <a:rPr lang="hr-HR" sz="1100" i="1">
              <a:solidFill>
                <a:schemeClr val="dk1"/>
              </a:solidFill>
              <a:effectLst/>
              <a:latin typeface="+mn-lt"/>
              <a:ea typeface="+mn-ea"/>
              <a:cs typeface="+mn-cs"/>
            </a:rPr>
            <a:t>Dodaci (Add-Ins)</a:t>
          </a:r>
          <a:r>
            <a:rPr lang="hr-HR" sz="1100">
              <a:solidFill>
                <a:schemeClr val="dk1"/>
              </a:solidFill>
              <a:effectLst/>
              <a:latin typeface="+mn-lt"/>
              <a:ea typeface="+mn-ea"/>
              <a:cs typeface="+mn-cs"/>
            </a:rPr>
            <a:t> i kliknemo na dodatak koji želimo: </a:t>
          </a:r>
          <a:r>
            <a:rPr lang="hr-HR" sz="1100" i="1">
              <a:solidFill>
                <a:schemeClr val="dk1"/>
              </a:solidFill>
              <a:effectLst/>
              <a:latin typeface="+mn-lt"/>
              <a:ea typeface="+mn-ea"/>
              <a:cs typeface="+mn-cs"/>
            </a:rPr>
            <a:t>Skup alata za analizu (Analysis ToolPak)</a:t>
          </a:r>
          <a:r>
            <a:rPr lang="hr-HR" sz="1100">
              <a:solidFill>
                <a:schemeClr val="dk1"/>
              </a:solidFill>
              <a:effectLst/>
              <a:latin typeface="+mn-lt"/>
              <a:ea typeface="+mn-ea"/>
              <a:cs typeface="+mn-cs"/>
            </a:rPr>
            <a:t> i </a:t>
          </a:r>
          <a:r>
            <a:rPr lang="hr-HR" sz="1100" i="1">
              <a:solidFill>
                <a:schemeClr val="dk1"/>
              </a:solidFill>
              <a:effectLst/>
              <a:latin typeface="+mn-lt"/>
              <a:ea typeface="+mn-ea"/>
              <a:cs typeface="+mn-cs"/>
            </a:rPr>
            <a:t>Skup alata za analizu – VBA (Analysis ToolPak – VBA)</a:t>
          </a:r>
          <a:endParaRPr lang="hr-HR" sz="1600">
            <a:effectLst/>
          </a:endParaRPr>
        </a:p>
        <a:p>
          <a:r>
            <a:rPr lang="hr-HR" sz="1100" b="1">
              <a:solidFill>
                <a:schemeClr val="dk1"/>
              </a:solidFill>
              <a:effectLst/>
              <a:latin typeface="+mn-lt"/>
              <a:ea typeface="+mn-ea"/>
              <a:cs typeface="+mn-cs"/>
            </a:rPr>
            <a:t>  </a:t>
          </a:r>
          <a:endParaRPr lang="hr-HR" sz="1600">
            <a:effectLst/>
          </a:endParaRPr>
        </a:p>
        <a:p>
          <a:r>
            <a:rPr lang="hr-HR" sz="1800" b="1">
              <a:solidFill>
                <a:schemeClr val="dk1"/>
              </a:solidFill>
              <a:effectLst/>
              <a:latin typeface="+mn-lt"/>
              <a:ea typeface="+mn-ea"/>
              <a:cs typeface="+mn-cs"/>
            </a:rPr>
            <a:t>2. ISHOD</a:t>
          </a:r>
          <a:endParaRPr lang="hr-HR" sz="2800">
            <a:effectLst/>
          </a:endParaRPr>
        </a:p>
        <a:p>
          <a:r>
            <a:rPr lang="hr-HR" sz="1100" b="1">
              <a:solidFill>
                <a:schemeClr val="dk1"/>
              </a:solidFill>
              <a:effectLst/>
              <a:latin typeface="+mn-lt"/>
              <a:ea typeface="+mn-ea"/>
              <a:cs typeface="+mn-cs"/>
            </a:rPr>
            <a:t>SREDNJE VRIJEDNOSTI I MJERE DISPERZIJE</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1. prosjek = aritmetička sredina</a:t>
          </a:r>
          <a:endParaRPr lang="hr-HR" sz="1600">
            <a:effectLst/>
          </a:endParaRPr>
        </a:p>
        <a:p>
          <a:r>
            <a:rPr lang="hr-HR" sz="1100">
              <a:solidFill>
                <a:schemeClr val="dk1"/>
              </a:solidFill>
              <a:effectLst/>
              <a:latin typeface="+mn-lt"/>
              <a:ea typeface="+mn-ea"/>
              <a:cs typeface="+mn-cs"/>
            </a:rPr>
            <a:t>=AVERAGE( : )</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2. apsolutna mjera disperzije = standardna devijacija = prosječno odstupanje od prosjeka</a:t>
          </a:r>
          <a:endParaRPr lang="hr-HR" sz="1600">
            <a:effectLst/>
          </a:endParaRPr>
        </a:p>
        <a:p>
          <a:r>
            <a:rPr lang="hr-HR" sz="1100">
              <a:solidFill>
                <a:schemeClr val="dk1"/>
              </a:solidFill>
              <a:effectLst/>
              <a:latin typeface="+mn-lt"/>
              <a:ea typeface="+mn-ea"/>
              <a:cs typeface="+mn-cs"/>
            </a:rPr>
            <a:t>=STDEVP( : ) </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3. relativna mjera disperzije = koeficijent varijacije</a:t>
          </a:r>
          <a:endParaRPr lang="hr-HR" sz="1600">
            <a:effectLst/>
          </a:endParaRPr>
        </a:p>
        <a:p>
          <a:r>
            <a:rPr lang="hr-HR" sz="1100">
              <a:solidFill>
                <a:schemeClr val="dk1"/>
              </a:solidFill>
              <a:effectLst/>
              <a:latin typeface="+mn-lt"/>
              <a:ea typeface="+mn-ea"/>
              <a:cs typeface="+mn-cs"/>
            </a:rPr>
            <a:t>=STDEVP( : )/AVERAGE( : )</a:t>
          </a:r>
          <a:r>
            <a:rPr lang="en-US" sz="1100" baseline="0">
              <a:solidFill>
                <a:schemeClr val="dk1"/>
              </a:solidFill>
              <a:effectLst/>
              <a:latin typeface="+mn-lt"/>
              <a:ea typeface="+mn-ea"/>
              <a:cs typeface="+mn-cs"/>
            </a:rPr>
            <a:t>  </a:t>
          </a:r>
          <a:r>
            <a:rPr lang="hr-HR" sz="1100">
              <a:solidFill>
                <a:schemeClr val="dk1"/>
              </a:solidFill>
              <a:effectLst/>
              <a:latin typeface="+mn-lt"/>
              <a:ea typeface="+mn-ea"/>
              <a:cs typeface="+mn-cs"/>
            </a:rPr>
            <a:t>%</a:t>
          </a:r>
          <a:endParaRPr lang="hr-HR" sz="1600">
            <a:effectLst/>
          </a:endParaRPr>
        </a:p>
        <a:p>
          <a:r>
            <a:rPr lang="en-US" sz="1100" b="1">
              <a:solidFill>
                <a:schemeClr val="dk1"/>
              </a:solidFill>
              <a:effectLst/>
              <a:latin typeface="+mn-lt"/>
              <a:ea typeface="+mn-ea"/>
              <a:cs typeface="+mn-cs"/>
            </a:rPr>
            <a:t> </a:t>
          </a:r>
          <a:endParaRPr lang="hr-HR" sz="1600">
            <a:effectLst/>
          </a:endParaRPr>
        </a:p>
        <a:p>
          <a:r>
            <a:rPr lang="en-US" sz="1100" b="0">
              <a:solidFill>
                <a:schemeClr val="dk1"/>
              </a:solidFill>
              <a:effectLst/>
              <a:latin typeface="+mn-lt"/>
              <a:ea typeface="+mn-ea"/>
              <a:cs typeface="+mn-cs"/>
            </a:rPr>
            <a:t>V &lt; 30 % - varijabilnost slaba</a:t>
          </a:r>
          <a:endParaRPr lang="hr-HR" sz="1600">
            <a:effectLst/>
          </a:endParaRPr>
        </a:p>
        <a:p>
          <a:r>
            <a:rPr lang="en-US" sz="1100" b="0">
              <a:solidFill>
                <a:schemeClr val="dk1"/>
              </a:solidFill>
              <a:effectLst/>
              <a:latin typeface="+mn-lt"/>
              <a:ea typeface="+mn-ea"/>
              <a:cs typeface="+mn-cs"/>
            </a:rPr>
            <a:t>30 %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50 % varijabilnost je umjerena</a:t>
          </a:r>
          <a:endParaRPr lang="hr-HR" sz="1600">
            <a:effectLst/>
          </a:endParaRPr>
        </a:p>
        <a:p>
          <a:r>
            <a:rPr lang="en-US" sz="1100" b="0" baseline="0">
              <a:solidFill>
                <a:schemeClr val="dk1"/>
              </a:solidFill>
              <a:effectLst/>
              <a:latin typeface="+mn-lt"/>
              <a:ea typeface="+mn-ea"/>
              <a:cs typeface="+mn-cs"/>
            </a:rPr>
            <a:t>V &gt; 50 % varijabilnost je jaka</a:t>
          </a:r>
          <a:endParaRPr lang="hr-HR" sz="1600">
            <a:effectLst/>
          </a:endParaRPr>
        </a:p>
        <a:p>
          <a:r>
            <a:rPr lang="hr-HR" sz="1100">
              <a:solidFill>
                <a:schemeClr val="dk1"/>
              </a:solidFill>
              <a:effectLst/>
              <a:latin typeface="+mn-lt"/>
              <a:ea typeface="+mn-ea"/>
              <a:cs typeface="+mn-cs"/>
            </a:rPr>
            <a:t>4. medijan = iznos koji dijeli u omjeru 1:1 = </a:t>
          </a:r>
          <a:endParaRPr lang="hr-HR" sz="1600">
            <a:effectLst/>
          </a:endParaRPr>
        </a:p>
        <a:p>
          <a:r>
            <a:rPr lang="hr-HR" sz="1100">
              <a:solidFill>
                <a:schemeClr val="dk1"/>
              </a:solidFill>
              <a:effectLst/>
              <a:latin typeface="+mn-lt"/>
              <a:ea typeface="+mn-ea"/>
              <a:cs typeface="+mn-cs"/>
            </a:rPr>
            <a:t>=MEDIAN( : ) </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5. mod = najčešća vrijednost</a:t>
          </a:r>
          <a:endParaRPr lang="hr-HR" sz="1600">
            <a:effectLst/>
          </a:endParaRPr>
        </a:p>
        <a:p>
          <a:r>
            <a:rPr lang="hr-HR" sz="1100">
              <a:solidFill>
                <a:schemeClr val="dk1"/>
              </a:solidFill>
              <a:effectLst/>
              <a:latin typeface="+mn-lt"/>
              <a:ea typeface="+mn-ea"/>
              <a:cs typeface="+mn-cs"/>
            </a:rPr>
            <a:t>=MODE( : ) </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6. Raspon varijacije</a:t>
          </a:r>
          <a:endParaRPr lang="hr-HR" sz="1600">
            <a:effectLst/>
          </a:endParaRPr>
        </a:p>
        <a:p>
          <a:r>
            <a:rPr lang="hr-HR" sz="1100">
              <a:solidFill>
                <a:schemeClr val="dk1"/>
              </a:solidFill>
              <a:effectLst/>
              <a:latin typeface="+mn-lt"/>
              <a:ea typeface="+mn-ea"/>
              <a:cs typeface="+mn-cs"/>
            </a:rPr>
            <a:t>=max( : )-min( : ) </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7. donji kvartil =  vrijednost koja niz dijeli u omjeru 1:3 = q1</a:t>
          </a:r>
          <a:endParaRPr lang="hr-HR" sz="1600">
            <a:effectLst/>
          </a:endParaRPr>
        </a:p>
        <a:p>
          <a:r>
            <a:rPr lang="hr-HR" sz="1100">
              <a:solidFill>
                <a:schemeClr val="dk1"/>
              </a:solidFill>
              <a:effectLst/>
              <a:latin typeface="+mn-lt"/>
              <a:ea typeface="+mn-ea"/>
              <a:cs typeface="+mn-cs"/>
            </a:rPr>
            <a:t>=quartile( : ;1)</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8. gornji kvartil vrijednost koja niz dijeli u omjeru 3:1 = q3</a:t>
          </a:r>
          <a:endParaRPr lang="hr-HR" sz="1600">
            <a:effectLst/>
          </a:endParaRPr>
        </a:p>
        <a:p>
          <a:r>
            <a:rPr lang="hr-HR" sz="1100">
              <a:solidFill>
                <a:schemeClr val="dk1"/>
              </a:solidFill>
              <a:effectLst/>
              <a:latin typeface="+mn-lt"/>
              <a:ea typeface="+mn-ea"/>
              <a:cs typeface="+mn-cs"/>
            </a:rPr>
            <a:t>=quartile( : ;3)</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9. apsolutna mjera disperzije središnjih 50% = interkvartil</a:t>
          </a:r>
          <a:endParaRPr lang="hr-HR" sz="1600">
            <a:effectLst/>
          </a:endParaRPr>
        </a:p>
        <a:p>
          <a:r>
            <a:rPr lang="hr-HR" sz="1100">
              <a:solidFill>
                <a:schemeClr val="dk1"/>
              </a:solidFill>
              <a:effectLst/>
              <a:latin typeface="+mn-lt"/>
              <a:ea typeface="+mn-ea"/>
              <a:cs typeface="+mn-cs"/>
            </a:rPr>
            <a:t>=q3-q1</a:t>
          </a:r>
          <a:endParaRPr lang="hr-HR" sz="1600">
            <a:effectLst/>
          </a:endParaRPr>
        </a:p>
        <a:p>
          <a:r>
            <a:rPr lang="hr-HR" sz="1100">
              <a:solidFill>
                <a:schemeClr val="dk1"/>
              </a:solidFill>
              <a:effectLst/>
              <a:latin typeface="+mn-lt"/>
              <a:ea typeface="+mn-ea"/>
              <a:cs typeface="+mn-cs"/>
            </a:rPr>
            <a:t>10. relativna mjera disperzije središnjih 50% = koeficijent kvartilne devijacije</a:t>
          </a:r>
          <a:endParaRPr lang="hr-HR" sz="1600">
            <a:effectLst/>
          </a:endParaRPr>
        </a:p>
        <a:p>
          <a:r>
            <a:rPr lang="hr-HR" sz="1100">
              <a:solidFill>
                <a:schemeClr val="dk1"/>
              </a:solidFill>
              <a:effectLst/>
              <a:latin typeface="+mn-lt"/>
              <a:ea typeface="+mn-ea"/>
              <a:cs typeface="+mn-cs"/>
            </a:rPr>
            <a:t>=(q3-q1)/(q3+q1) =Vq</a:t>
          </a:r>
          <a:endParaRPr lang="hr-HR" sz="1600">
            <a:effectLst/>
          </a:endParaRPr>
        </a:p>
        <a:p>
          <a:r>
            <a:rPr lang="en-US" sz="1100" b="0">
              <a:solidFill>
                <a:schemeClr val="dk1"/>
              </a:solidFill>
              <a:effectLst/>
              <a:latin typeface="+mn-lt"/>
              <a:ea typeface="+mn-ea"/>
              <a:cs typeface="+mn-cs"/>
            </a:rPr>
            <a:t>Vq &lt; 0,2 - varijabilnost slaba</a:t>
          </a:r>
          <a:endParaRPr lang="hr-HR" sz="1600">
            <a:effectLst/>
          </a:endParaRPr>
        </a:p>
        <a:p>
          <a:r>
            <a:rPr lang="en-US" sz="1100" b="0">
              <a:solidFill>
                <a:schemeClr val="dk1"/>
              </a:solidFill>
              <a:effectLst/>
              <a:latin typeface="+mn-lt"/>
              <a:ea typeface="+mn-ea"/>
              <a:cs typeface="+mn-cs"/>
            </a:rPr>
            <a:t>0,2 ≤</a:t>
          </a:r>
          <a:r>
            <a:rPr lang="en-US" sz="1100" b="0" baseline="0">
              <a:solidFill>
                <a:schemeClr val="dk1"/>
              </a:solidFill>
              <a:effectLst/>
              <a:latin typeface="+mn-lt"/>
              <a:ea typeface="+mn-ea"/>
              <a:cs typeface="+mn-cs"/>
            </a:rPr>
            <a:t> V </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0,3 varijabilnost je umjerena</a:t>
          </a:r>
          <a:endParaRPr lang="hr-HR" sz="1600">
            <a:effectLst/>
          </a:endParaRPr>
        </a:p>
        <a:p>
          <a:r>
            <a:rPr lang="en-US" sz="1100" b="0" baseline="0">
              <a:solidFill>
                <a:schemeClr val="dk1"/>
              </a:solidFill>
              <a:effectLst/>
              <a:latin typeface="+mn-lt"/>
              <a:ea typeface="+mn-ea"/>
              <a:cs typeface="+mn-cs"/>
            </a:rPr>
            <a:t>V &gt; 0,3 varijabilnost je jaka</a:t>
          </a:r>
          <a:endParaRPr lang="hr-HR" sz="1600">
            <a:effectLst/>
          </a:endParaRPr>
        </a:p>
        <a:p>
          <a:r>
            <a:rPr lang="hr-HR" sz="1100">
              <a:solidFill>
                <a:schemeClr val="dk1"/>
              </a:solidFill>
              <a:effectLst/>
              <a:latin typeface="+mn-lt"/>
              <a:ea typeface="+mn-ea"/>
              <a:cs typeface="+mn-cs"/>
            </a:rPr>
            <a:t>11. vrijednost koja odvaja p% najnižih ili q% najviših(p=100-q)</a:t>
          </a:r>
          <a:endParaRPr lang="hr-HR" sz="1600">
            <a:effectLst/>
          </a:endParaRPr>
        </a:p>
        <a:p>
          <a:r>
            <a:rPr lang="hr-HR" sz="1100">
              <a:solidFill>
                <a:schemeClr val="dk1"/>
              </a:solidFill>
              <a:effectLst/>
              <a:latin typeface="+mn-lt"/>
              <a:ea typeface="+mn-ea"/>
              <a:cs typeface="+mn-cs"/>
            </a:rPr>
            <a:t>=PERCENTILE( : ;p%)</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12. geometrijska sredina = prosječna promjena</a:t>
          </a:r>
          <a:endParaRPr lang="hr-HR" sz="1600">
            <a:effectLst/>
          </a:endParaRPr>
        </a:p>
        <a:p>
          <a:r>
            <a:rPr lang="hr-HR" sz="1100">
              <a:solidFill>
                <a:schemeClr val="dk1"/>
              </a:solidFill>
              <a:effectLst/>
              <a:latin typeface="+mn-lt"/>
              <a:ea typeface="+mn-ea"/>
              <a:cs typeface="+mn-cs"/>
            </a:rPr>
            <a:t>=GEOMEAN( : ) </a:t>
          </a:r>
          <a:endParaRPr lang="hr-HR" sz="1600">
            <a:effectLst/>
          </a:endParaRPr>
        </a:p>
        <a:p>
          <a:r>
            <a:rPr lang="hr-HR" sz="1100">
              <a:solidFill>
                <a:schemeClr val="dk1"/>
              </a:solidFill>
              <a:effectLst/>
              <a:latin typeface="+mn-lt"/>
              <a:ea typeface="+mn-ea"/>
              <a:cs typeface="+mn-cs"/>
            </a:rPr>
            <a:t>13. harmonijska sredina = prosječno vrijeme</a:t>
          </a:r>
          <a:endParaRPr lang="hr-HR" sz="1600">
            <a:effectLst/>
          </a:endParaRPr>
        </a:p>
        <a:p>
          <a:r>
            <a:rPr lang="hr-HR" sz="1100">
              <a:solidFill>
                <a:schemeClr val="dk1"/>
              </a:solidFill>
              <a:effectLst/>
              <a:latin typeface="+mn-lt"/>
              <a:ea typeface="+mn-ea"/>
              <a:cs typeface="+mn-cs"/>
            </a:rPr>
            <a:t>=HARMEAN( : ) </a:t>
          </a:r>
          <a:endParaRPr lang="hr-HR" sz="1600">
            <a:effectLst/>
          </a:endParaRPr>
        </a:p>
        <a:p>
          <a:r>
            <a:rPr lang="hr-HR" sz="1100">
              <a:solidFill>
                <a:schemeClr val="dk1"/>
              </a:solidFill>
              <a:effectLst/>
              <a:latin typeface="+mn-lt"/>
              <a:ea typeface="+mn-ea"/>
              <a:cs typeface="+mn-cs"/>
            </a:rPr>
            <a:t>14. Koeficijent zaobljenosti</a:t>
          </a:r>
          <a:endParaRPr lang="hr-HR" sz="1600">
            <a:effectLst/>
          </a:endParaRPr>
        </a:p>
        <a:p>
          <a:r>
            <a:rPr lang="hr-HR" sz="1100">
              <a:solidFill>
                <a:schemeClr val="dk1"/>
              </a:solidFill>
              <a:effectLst/>
              <a:latin typeface="+mn-lt"/>
              <a:ea typeface="+mn-ea"/>
              <a:cs typeface="+mn-cs"/>
            </a:rPr>
            <a:t>=KURT( : )</a:t>
          </a:r>
          <a:endParaRPr lang="hr-HR" sz="1600">
            <a:effectLst/>
          </a:endParaRPr>
        </a:p>
        <a:p>
          <a:r>
            <a:rPr lang="hr-HR" sz="1100">
              <a:solidFill>
                <a:schemeClr val="dk1"/>
              </a:solidFill>
              <a:effectLst/>
              <a:latin typeface="+mn-lt"/>
              <a:ea typeface="+mn-ea"/>
              <a:cs typeface="+mn-cs"/>
            </a:rPr>
            <a:t>15. Koeficijent asimetrije</a:t>
          </a:r>
          <a:endParaRPr lang="hr-HR" sz="1600">
            <a:effectLst/>
          </a:endParaRPr>
        </a:p>
        <a:p>
          <a:r>
            <a:rPr lang="hr-HR" sz="1100">
              <a:solidFill>
                <a:schemeClr val="dk1"/>
              </a:solidFill>
              <a:effectLst/>
              <a:latin typeface="+mn-lt"/>
              <a:ea typeface="+mn-ea"/>
              <a:cs typeface="+mn-cs"/>
            </a:rPr>
            <a:t>=SKEW( : )</a:t>
          </a:r>
          <a:endParaRPr lang="hr-HR" sz="1600">
            <a:effectLst/>
          </a:endParaRPr>
        </a:p>
        <a:p>
          <a:pPr eaLnBrk="1" fontAlgn="auto" latinLnBrk="0" hangingPunct="1"/>
          <a:r>
            <a:rPr lang="hr-HR" sz="1100">
              <a:solidFill>
                <a:schemeClr val="dk1"/>
              </a:solidFill>
              <a:effectLst/>
              <a:latin typeface="+mn-lt"/>
              <a:ea typeface="+mn-ea"/>
              <a:cs typeface="+mn-cs"/>
            </a:rPr>
            <a:t> </a:t>
          </a:r>
          <a:endParaRPr lang="hr-HR" sz="1600">
            <a:effectLst/>
          </a:endParaRPr>
        </a:p>
        <a:p>
          <a:pPr eaLnBrk="1" fontAlgn="auto" latinLnBrk="0" hangingPunct="1"/>
          <a:r>
            <a:rPr lang="hr-HR" sz="1800" b="1">
              <a:solidFill>
                <a:schemeClr val="dk1"/>
              </a:solidFill>
              <a:effectLst/>
              <a:latin typeface="+mn-lt"/>
              <a:ea typeface="+mn-ea"/>
              <a:cs typeface="+mn-cs"/>
            </a:rPr>
            <a:t>3. ISHOD</a:t>
          </a:r>
          <a:endParaRPr lang="hr-HR" sz="2800">
            <a:effectLst/>
          </a:endParaRPr>
        </a:p>
        <a:p>
          <a:pPr eaLnBrk="1" fontAlgn="auto" latinLnBrk="0" hangingPunct="1"/>
          <a:r>
            <a:rPr lang="hr-HR" sz="1100" b="1">
              <a:solidFill>
                <a:schemeClr val="dk1"/>
              </a:solidFill>
              <a:effectLst/>
              <a:latin typeface="+mn-lt"/>
              <a:ea typeface="+mn-ea"/>
              <a:cs typeface="+mn-cs"/>
            </a:rPr>
            <a:t>Pearsonov koeficijent linearne korelacije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r</a:t>
          </a:r>
          <a:r>
            <a:rPr lang="hr-HR" sz="1100">
              <a:solidFill>
                <a:schemeClr val="dk1"/>
              </a:solidFill>
              <a:effectLst/>
              <a:latin typeface="+mn-lt"/>
              <a:ea typeface="+mn-ea"/>
              <a:cs typeface="+mn-cs"/>
            </a:rPr>
            <a:t> =</a:t>
          </a:r>
          <a:r>
            <a:rPr lang="en-US" sz="1100">
              <a:solidFill>
                <a:schemeClr val="dk1"/>
              </a:solidFill>
              <a:effectLst/>
              <a:latin typeface="+mn-lt"/>
              <a:ea typeface="+mn-ea"/>
              <a:cs typeface="+mn-cs"/>
            </a:rPr>
            <a:t> </a:t>
          </a:r>
          <a:r>
            <a:rPr lang="hr-HR" sz="1100">
              <a:solidFill>
                <a:schemeClr val="dk1"/>
              </a:solidFill>
              <a:effectLst/>
              <a:latin typeface="+mn-lt"/>
              <a:ea typeface="+mn-ea"/>
              <a:cs typeface="+mn-cs"/>
            </a:rPr>
            <a:t>PEARSON( : ; : )</a:t>
          </a:r>
          <a:endParaRPr lang="hr-HR" sz="1600">
            <a:effectLst/>
          </a:endParaRPr>
        </a:p>
        <a:p>
          <a:r>
            <a:rPr lang="en-US" sz="1100">
              <a:solidFill>
                <a:schemeClr val="dk1"/>
              </a:solidFill>
              <a:effectLst/>
              <a:latin typeface="+mn-lt"/>
              <a:ea typeface="+mn-ea"/>
              <a:cs typeface="+mn-cs"/>
            </a:rPr>
            <a:t>|r|</a:t>
          </a:r>
          <a:r>
            <a:rPr lang="en-US" sz="1100" baseline="0">
              <a:solidFill>
                <a:schemeClr val="dk1"/>
              </a:solidFill>
              <a:effectLst/>
              <a:latin typeface="+mn-lt"/>
              <a:ea typeface="+mn-ea"/>
              <a:cs typeface="+mn-cs"/>
            </a:rPr>
            <a:t> &lt; 0,2 korelacija je neznatna</a:t>
          </a:r>
          <a:endParaRPr lang="hr-HR" sz="1600">
            <a:effectLst/>
          </a:endParaRPr>
        </a:p>
        <a:p>
          <a:r>
            <a:rPr lang="en-US" sz="1100" baseline="0">
              <a:solidFill>
                <a:schemeClr val="dk1"/>
              </a:solidFill>
              <a:effectLst/>
              <a:latin typeface="+mn-lt"/>
              <a:ea typeface="+mn-ea"/>
              <a:cs typeface="+mn-cs"/>
            </a:rPr>
            <a:t>0,2</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|r|</a:t>
          </a:r>
          <a:r>
            <a:rPr lang="en-US" sz="1100" b="0" baseline="0">
              <a:solidFill>
                <a:schemeClr val="dk1"/>
              </a:solidFill>
              <a:effectLst/>
              <a:latin typeface="+mn-lt"/>
              <a:ea typeface="+mn-ea"/>
              <a:cs typeface="+mn-cs"/>
            </a:rPr>
            <a:t> &lt; 0,3 korelacija je slaba</a:t>
          </a:r>
          <a:endParaRPr lang="hr-HR" sz="1600">
            <a:effectLst/>
          </a:endParaRPr>
        </a:p>
        <a:p>
          <a:r>
            <a:rPr lang="en-US" sz="1100" b="0" baseline="0">
              <a:solidFill>
                <a:schemeClr val="dk1"/>
              </a:solidFill>
              <a:effectLst/>
              <a:latin typeface="+mn-lt"/>
              <a:ea typeface="+mn-ea"/>
              <a:cs typeface="+mn-cs"/>
            </a:rPr>
            <a:t>0,3 </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|r|</a:t>
          </a:r>
          <a:r>
            <a:rPr lang="en-US" sz="1100" b="0" baseline="0">
              <a:solidFill>
                <a:schemeClr val="dk1"/>
              </a:solidFill>
              <a:effectLst/>
              <a:latin typeface="+mn-lt"/>
              <a:ea typeface="+mn-ea"/>
              <a:cs typeface="+mn-cs"/>
            </a:rPr>
            <a:t> &lt; 0,5 korelacija je umjerena</a:t>
          </a:r>
          <a:endParaRPr lang="hr-HR" sz="1600">
            <a:effectLst/>
          </a:endParaRPr>
        </a:p>
        <a:p>
          <a:r>
            <a:rPr lang="en-US" sz="1100">
              <a:solidFill>
                <a:schemeClr val="dk1"/>
              </a:solidFill>
              <a:effectLst/>
              <a:latin typeface="+mn-lt"/>
              <a:ea typeface="+mn-ea"/>
              <a:cs typeface="+mn-cs"/>
            </a:rPr>
            <a:t>|r|</a:t>
          </a:r>
          <a:r>
            <a:rPr lang="en-US" sz="1100" b="0" baseline="0">
              <a:solidFill>
                <a:schemeClr val="dk1"/>
              </a:solidFill>
              <a:effectLst/>
              <a:latin typeface="+mn-lt"/>
              <a:ea typeface="+mn-ea"/>
              <a:cs typeface="+mn-cs"/>
            </a:rPr>
            <a:t> &gt; 0,5 korelacija je jaka</a:t>
          </a:r>
          <a:endParaRPr lang="hr-HR" sz="1600">
            <a:effectLst/>
          </a:endParaRPr>
        </a:p>
        <a:p>
          <a:r>
            <a:rPr lang="hr-HR" sz="1100" b="1">
              <a:solidFill>
                <a:schemeClr val="dk1"/>
              </a:solidFill>
              <a:effectLst/>
              <a:latin typeface="+mn-lt"/>
              <a:ea typeface="+mn-ea"/>
              <a:cs typeface="+mn-cs"/>
            </a:rPr>
            <a:t>REGRESIJSKI MODELI</a:t>
          </a:r>
          <a:endParaRPr lang="hr-HR" sz="1600">
            <a:effectLst/>
          </a:endParaRPr>
        </a:p>
        <a:p>
          <a:r>
            <a:rPr lang="hr-HR" sz="1100">
              <a:solidFill>
                <a:schemeClr val="dk1"/>
              </a:solidFill>
              <a:effectLst/>
              <a:latin typeface="+mn-lt"/>
              <a:ea typeface="+mn-ea"/>
              <a:cs typeface="+mn-cs"/>
            </a:rPr>
            <a:t> </a:t>
          </a:r>
          <a:r>
            <a:rPr lang="hr-HR" sz="1100" b="1">
              <a:solidFill>
                <a:schemeClr val="dk1"/>
              </a:solidFill>
              <a:effectLst/>
              <a:latin typeface="+mn-lt"/>
              <a:ea typeface="+mn-ea"/>
              <a:cs typeface="+mn-cs"/>
            </a:rPr>
            <a:t> </a:t>
          </a:r>
          <a:endParaRPr lang="hr-HR" sz="1600">
            <a:effectLst/>
          </a:endParaRPr>
        </a:p>
        <a:p>
          <a:r>
            <a:rPr lang="hr-HR" sz="1100" b="1">
              <a:solidFill>
                <a:schemeClr val="dk1"/>
              </a:solidFill>
              <a:effectLst/>
              <a:latin typeface="+mn-lt"/>
              <a:ea typeface="+mn-ea"/>
              <a:cs typeface="+mn-cs"/>
            </a:rPr>
            <a:t>LINEARNI MODEL	</a:t>
          </a:r>
          <a:r>
            <a:rPr lang="hr-HR" sz="1100" b="1" i="1">
              <a:solidFill>
                <a:schemeClr val="dk1"/>
              </a:solidFill>
              <a:effectLst/>
              <a:latin typeface="+mn-lt"/>
              <a:ea typeface="+mn-ea"/>
              <a:cs typeface="+mn-cs"/>
            </a:rPr>
            <a:t>y=bx+a</a:t>
          </a:r>
          <a:endParaRPr lang="hr-HR" sz="1600">
            <a:effectLst/>
          </a:endParaRPr>
        </a:p>
        <a:p>
          <a:r>
            <a:rPr lang="hr-HR" sz="1100">
              <a:solidFill>
                <a:schemeClr val="dk1"/>
              </a:solidFill>
              <a:effectLst/>
              <a:latin typeface="+mn-lt"/>
              <a:ea typeface="+mn-ea"/>
              <a:cs typeface="+mn-cs"/>
            </a:rPr>
            <a:t>a = ___ Kad bi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bio 0, možemo očekivati da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bude </a:t>
          </a:r>
          <a:r>
            <a:rPr lang="hr-HR" sz="1100" i="1">
              <a:solidFill>
                <a:schemeClr val="dk1"/>
              </a:solidFill>
              <a:effectLst/>
              <a:latin typeface="+mn-lt"/>
              <a:ea typeface="+mn-ea"/>
              <a:cs typeface="+mn-cs"/>
            </a:rPr>
            <a:t>a</a:t>
          </a:r>
          <a:r>
            <a:rPr lang="hr-HR" sz="1100">
              <a:solidFill>
                <a:schemeClr val="dk1"/>
              </a:solidFill>
              <a:effectLst/>
              <a:latin typeface="+mn-lt"/>
              <a:ea typeface="+mn-ea"/>
              <a:cs typeface="+mn-cs"/>
            </a:rPr>
            <a:t> jedinica.</a:t>
          </a:r>
          <a:endParaRPr lang="hr-HR" sz="1600">
            <a:effectLst/>
          </a:endParaRPr>
        </a:p>
        <a:p>
          <a:r>
            <a:rPr lang="hr-HR" sz="1100">
              <a:solidFill>
                <a:schemeClr val="dk1"/>
              </a:solidFill>
              <a:effectLst/>
              <a:latin typeface="+mn-lt"/>
              <a:ea typeface="+mn-ea"/>
              <a:cs typeface="+mn-cs"/>
            </a:rPr>
            <a:t>b = ___ Kad bi se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povećao za 1 jedinicu, možemo očekivati </a:t>
          </a:r>
          <a:r>
            <a:rPr lang="hr-HR" sz="1100" u="sng">
              <a:solidFill>
                <a:schemeClr val="dk1"/>
              </a:solidFill>
              <a:effectLst/>
              <a:latin typeface="+mn-lt"/>
              <a:ea typeface="+mn-ea"/>
              <a:cs typeface="+mn-cs"/>
            </a:rPr>
            <a:t>povećanje/smanjenje</a:t>
          </a:r>
          <a:r>
            <a:rPr lang="hr-HR" sz="1100">
              <a:solidFill>
                <a:schemeClr val="dk1"/>
              </a:solidFill>
              <a:effectLst/>
              <a:latin typeface="+mn-lt"/>
              <a:ea typeface="+mn-ea"/>
              <a:cs typeface="+mn-cs"/>
            </a:rPr>
            <a:t>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za </a:t>
          </a:r>
          <a:r>
            <a:rPr lang="hr-HR" sz="1100" i="1">
              <a:solidFill>
                <a:schemeClr val="dk1"/>
              </a:solidFill>
              <a:effectLst/>
              <a:latin typeface="+mn-lt"/>
              <a:ea typeface="+mn-ea"/>
              <a:cs typeface="+mn-cs"/>
            </a:rPr>
            <a:t>b</a:t>
          </a:r>
          <a:r>
            <a:rPr lang="hr-HR" sz="1100">
              <a:solidFill>
                <a:schemeClr val="dk1"/>
              </a:solidFill>
              <a:effectLst/>
              <a:latin typeface="+mn-lt"/>
              <a:ea typeface="+mn-ea"/>
              <a:cs typeface="+mn-cs"/>
            </a:rPr>
            <a:t> jedinica.</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b="1">
              <a:solidFill>
                <a:schemeClr val="dk1"/>
              </a:solidFill>
              <a:effectLst/>
              <a:latin typeface="+mn-lt"/>
              <a:ea typeface="+mn-ea"/>
              <a:cs typeface="+mn-cs"/>
            </a:rPr>
            <a:t>EKSPONENCIJALNI MODEL		</a:t>
          </a:r>
          <a:r>
            <a:rPr lang="hr-HR" sz="1100" b="1" i="1">
              <a:solidFill>
                <a:schemeClr val="dk1"/>
              </a:solidFill>
              <a:effectLst/>
              <a:latin typeface="+mn-lt"/>
              <a:ea typeface="+mn-ea"/>
              <a:cs typeface="+mn-cs"/>
            </a:rPr>
            <a:t>y=a*e^(cx)</a:t>
          </a:r>
          <a:r>
            <a:rPr lang="hr-HR" sz="1100" b="1">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a = ___ Kad bi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bio 0, možemo očekivati da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bude </a:t>
          </a:r>
          <a:r>
            <a:rPr lang="hr-HR" sz="1100" i="1">
              <a:solidFill>
                <a:schemeClr val="dk1"/>
              </a:solidFill>
              <a:effectLst/>
              <a:latin typeface="+mn-lt"/>
              <a:ea typeface="+mn-ea"/>
              <a:cs typeface="+mn-cs"/>
            </a:rPr>
            <a:t>a</a:t>
          </a:r>
          <a:r>
            <a:rPr lang="hr-HR" sz="1100">
              <a:solidFill>
                <a:schemeClr val="dk1"/>
              </a:solidFill>
              <a:effectLst/>
              <a:latin typeface="+mn-lt"/>
              <a:ea typeface="+mn-ea"/>
              <a:cs typeface="+mn-cs"/>
            </a:rPr>
            <a:t> jedinica.</a:t>
          </a:r>
          <a:endParaRPr lang="hr-HR" sz="1600">
            <a:effectLst/>
          </a:endParaRPr>
        </a:p>
        <a:p>
          <a:r>
            <a:rPr lang="hr-HR" sz="1100">
              <a:solidFill>
                <a:schemeClr val="dk1"/>
              </a:solidFill>
              <a:effectLst/>
              <a:latin typeface="+mn-lt"/>
              <a:ea typeface="+mn-ea"/>
              <a:cs typeface="+mn-cs"/>
            </a:rPr>
            <a:t>c = __ Kad bi se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povećao za 1 jedinicu, možemo očekivati </a:t>
          </a:r>
          <a:r>
            <a:rPr lang="hr-HR" sz="1100" u="sng">
              <a:solidFill>
                <a:schemeClr val="dk1"/>
              </a:solidFill>
              <a:effectLst/>
              <a:latin typeface="+mn-lt"/>
              <a:ea typeface="+mn-ea"/>
              <a:cs typeface="+mn-cs"/>
            </a:rPr>
            <a:t>povećanje/smanjenje</a:t>
          </a:r>
          <a:r>
            <a:rPr lang="hr-HR" sz="1100">
              <a:solidFill>
                <a:schemeClr val="dk1"/>
              </a:solidFill>
              <a:effectLst/>
              <a:latin typeface="+mn-lt"/>
              <a:ea typeface="+mn-ea"/>
              <a:cs typeface="+mn-cs"/>
            </a:rPr>
            <a:t>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za c%.</a:t>
          </a:r>
          <a:endParaRPr lang="hr-HR" sz="1600">
            <a:effectLst/>
          </a:endParaRPr>
        </a:p>
        <a:p>
          <a:r>
            <a:rPr lang="hr-HR" sz="1100" b="1">
              <a:solidFill>
                <a:schemeClr val="dk1"/>
              </a:solidFill>
              <a:effectLst/>
              <a:latin typeface="+mn-lt"/>
              <a:ea typeface="+mn-ea"/>
              <a:cs typeface="+mn-cs"/>
            </a:rPr>
            <a:t>Napomena: ako je c &gt; 0,05 tada računamo </a:t>
          </a:r>
          <a:r>
            <a:rPr lang="hr-HR" sz="1100" b="1" i="1">
              <a:solidFill>
                <a:schemeClr val="dk1"/>
              </a:solidFill>
              <a:effectLst/>
              <a:latin typeface="+mn-lt"/>
              <a:ea typeface="+mn-ea"/>
              <a:cs typeface="+mn-cs"/>
            </a:rPr>
            <a:t>b=exp(c)</a:t>
          </a:r>
          <a:r>
            <a:rPr lang="hr-HR" sz="1100">
              <a:solidFill>
                <a:schemeClr val="dk1"/>
              </a:solidFill>
              <a:effectLst/>
              <a:latin typeface="+mn-lt"/>
              <a:ea typeface="+mn-ea"/>
              <a:cs typeface="+mn-cs"/>
            </a:rPr>
            <a:t> </a:t>
          </a:r>
          <a:r>
            <a:rPr lang="hr-HR" sz="1100" i="1">
              <a:solidFill>
                <a:schemeClr val="dk1"/>
              </a:solidFill>
              <a:effectLst/>
              <a:latin typeface="+mn-lt"/>
              <a:ea typeface="+mn-ea"/>
              <a:cs typeface="+mn-cs"/>
            </a:rPr>
            <a:t>(na 4 decimale)</a:t>
          </a:r>
          <a:r>
            <a:rPr lang="hr-HR" sz="1100" b="1">
              <a:solidFill>
                <a:schemeClr val="dk1"/>
              </a:solidFill>
              <a:effectLst/>
              <a:latin typeface="+mn-lt"/>
              <a:ea typeface="+mn-ea"/>
              <a:cs typeface="+mn-cs"/>
            </a:rPr>
            <a:t>    </a:t>
          </a:r>
          <a:r>
            <a:rPr lang="hr-HR" sz="1100">
              <a:solidFill>
                <a:schemeClr val="dk1"/>
              </a:solidFill>
              <a:effectLst/>
              <a:latin typeface="+mn-lt"/>
              <a:ea typeface="+mn-ea"/>
              <a:cs typeface="+mn-cs"/>
            </a:rPr>
            <a:t>i</a:t>
          </a:r>
          <a:r>
            <a:rPr lang="hr-HR" sz="1100" b="1">
              <a:solidFill>
                <a:schemeClr val="dk1"/>
              </a:solidFill>
              <a:effectLst/>
              <a:latin typeface="+mn-lt"/>
              <a:ea typeface="+mn-ea"/>
              <a:cs typeface="+mn-cs"/>
            </a:rPr>
            <a:t> </a:t>
          </a:r>
          <a:r>
            <a:rPr lang="hr-HR" sz="1100">
              <a:solidFill>
                <a:schemeClr val="dk1"/>
              </a:solidFill>
              <a:effectLst/>
              <a:latin typeface="+mn-lt"/>
              <a:ea typeface="+mn-ea"/>
              <a:cs typeface="+mn-cs"/>
            </a:rPr>
            <a:t>zapisati</a:t>
          </a:r>
          <a:r>
            <a:rPr lang="hr-HR" sz="1100" b="1">
              <a:solidFill>
                <a:schemeClr val="dk1"/>
              </a:solidFill>
              <a:effectLst/>
              <a:latin typeface="+mn-lt"/>
              <a:ea typeface="+mn-ea"/>
              <a:cs typeface="+mn-cs"/>
            </a:rPr>
            <a:t> 	</a:t>
          </a:r>
          <a:r>
            <a:rPr lang="hr-HR" sz="1100" b="1" i="1">
              <a:solidFill>
                <a:schemeClr val="dk1"/>
              </a:solidFill>
              <a:effectLst/>
              <a:latin typeface="+mn-lt"/>
              <a:ea typeface="+mn-ea"/>
              <a:cs typeface="+mn-cs"/>
            </a:rPr>
            <a:t>y=a*b^x</a:t>
          </a:r>
          <a:endParaRPr lang="hr-HR" sz="1600">
            <a:effectLst/>
          </a:endParaRPr>
        </a:p>
        <a:p>
          <a:r>
            <a:rPr lang="hr-HR" sz="1100" i="1">
              <a:solidFill>
                <a:schemeClr val="dk1"/>
              </a:solidFill>
              <a:effectLst/>
              <a:latin typeface="+mn-lt"/>
              <a:ea typeface="+mn-ea"/>
              <a:cs typeface="+mn-cs"/>
            </a:rPr>
            <a:t>s = (b-1)*100%</a:t>
          </a:r>
          <a:r>
            <a:rPr lang="hr-HR" sz="1100">
              <a:solidFill>
                <a:schemeClr val="dk1"/>
              </a:solidFill>
              <a:effectLst/>
              <a:latin typeface="+mn-lt"/>
              <a:ea typeface="+mn-ea"/>
              <a:cs typeface="+mn-cs"/>
            </a:rPr>
            <a:t> </a:t>
          </a:r>
          <a:endParaRPr lang="hr-HR" sz="1600">
            <a:effectLst/>
          </a:endParaRPr>
        </a:p>
        <a:p>
          <a:r>
            <a:rPr lang="hr-HR" sz="1100">
              <a:solidFill>
                <a:schemeClr val="dk1"/>
              </a:solidFill>
              <a:effectLst/>
              <a:latin typeface="+mn-lt"/>
              <a:ea typeface="+mn-ea"/>
              <a:cs typeface="+mn-cs"/>
            </a:rPr>
            <a:t>b = __ Kad bi se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povećao za 1 jedinicu, možemo očekivati </a:t>
          </a:r>
          <a:r>
            <a:rPr lang="hr-HR" sz="1100" u="sng">
              <a:solidFill>
                <a:schemeClr val="dk1"/>
              </a:solidFill>
              <a:effectLst/>
              <a:latin typeface="+mn-lt"/>
              <a:ea typeface="+mn-ea"/>
              <a:cs typeface="+mn-cs"/>
            </a:rPr>
            <a:t>povećanje/smanjenje</a:t>
          </a:r>
          <a:r>
            <a:rPr lang="hr-HR" sz="1100">
              <a:solidFill>
                <a:schemeClr val="dk1"/>
              </a:solidFill>
              <a:effectLst/>
              <a:latin typeface="+mn-lt"/>
              <a:ea typeface="+mn-ea"/>
              <a:cs typeface="+mn-cs"/>
            </a:rPr>
            <a:t>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za </a:t>
          </a:r>
          <a:r>
            <a:rPr lang="hr-HR" sz="1100" i="1">
              <a:solidFill>
                <a:schemeClr val="dk1"/>
              </a:solidFill>
              <a:effectLst/>
              <a:latin typeface="+mn-lt"/>
              <a:ea typeface="+mn-ea"/>
              <a:cs typeface="+mn-cs"/>
            </a:rPr>
            <a:t>s</a:t>
          </a:r>
          <a:r>
            <a:rPr lang="hr-HR" sz="1100">
              <a:solidFill>
                <a:schemeClr val="dk1"/>
              </a:solidFill>
              <a:effectLst/>
              <a:latin typeface="+mn-lt"/>
              <a:ea typeface="+mn-ea"/>
              <a:cs typeface="+mn-cs"/>
            </a:rPr>
            <a:t>%.</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b="1">
              <a:solidFill>
                <a:schemeClr val="dk1"/>
              </a:solidFill>
              <a:effectLst/>
              <a:latin typeface="+mn-lt"/>
              <a:ea typeface="+mn-ea"/>
              <a:cs typeface="+mn-cs"/>
            </a:rPr>
            <a:t>MODEL POTENCIJE, SNAGE, DVOSTRUKOLOGARITAMSKI (POWER, POTENCIJA, SNAGA) </a:t>
          </a:r>
          <a:r>
            <a:rPr lang="hr-HR" sz="1100" b="1" i="1">
              <a:solidFill>
                <a:schemeClr val="dk1"/>
              </a:solidFill>
              <a:effectLst/>
              <a:latin typeface="+mn-lt"/>
              <a:ea typeface="+mn-ea"/>
              <a:cs typeface="+mn-cs"/>
            </a:rPr>
            <a:t>	y=a*x^b</a:t>
          </a:r>
          <a:endParaRPr lang="hr-HR" sz="1600">
            <a:effectLst/>
          </a:endParaRPr>
        </a:p>
        <a:p>
          <a:r>
            <a:rPr lang="hr-HR" sz="1100">
              <a:solidFill>
                <a:schemeClr val="dk1"/>
              </a:solidFill>
              <a:effectLst/>
              <a:latin typeface="+mn-lt"/>
              <a:ea typeface="+mn-ea"/>
              <a:cs typeface="+mn-cs"/>
            </a:rPr>
            <a:t>a = ____ Kad bi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bio 1 jedinica, možemo očekivati da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bude </a:t>
          </a:r>
          <a:r>
            <a:rPr lang="hr-HR" sz="1100" i="1">
              <a:solidFill>
                <a:schemeClr val="dk1"/>
              </a:solidFill>
              <a:effectLst/>
              <a:latin typeface="+mn-lt"/>
              <a:ea typeface="+mn-ea"/>
              <a:cs typeface="+mn-cs"/>
            </a:rPr>
            <a:t>a</a:t>
          </a:r>
          <a:r>
            <a:rPr lang="hr-HR" sz="1100">
              <a:solidFill>
                <a:schemeClr val="dk1"/>
              </a:solidFill>
              <a:effectLst/>
              <a:latin typeface="+mn-lt"/>
              <a:ea typeface="+mn-ea"/>
              <a:cs typeface="+mn-cs"/>
            </a:rPr>
            <a:t> jedinica.</a:t>
          </a:r>
          <a:endParaRPr lang="hr-HR" sz="1600">
            <a:effectLst/>
          </a:endParaRPr>
        </a:p>
        <a:p>
          <a:r>
            <a:rPr lang="hr-HR" sz="1100">
              <a:solidFill>
                <a:schemeClr val="dk1"/>
              </a:solidFill>
              <a:effectLst/>
              <a:latin typeface="+mn-lt"/>
              <a:ea typeface="+mn-ea"/>
              <a:cs typeface="+mn-cs"/>
            </a:rPr>
            <a:t>b =__ Kad bi se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povećao za 1%, možemo očekivati </a:t>
          </a:r>
          <a:r>
            <a:rPr lang="hr-HR" sz="1100" u="sng">
              <a:solidFill>
                <a:schemeClr val="dk1"/>
              </a:solidFill>
              <a:effectLst/>
              <a:latin typeface="+mn-lt"/>
              <a:ea typeface="+mn-ea"/>
              <a:cs typeface="+mn-cs"/>
            </a:rPr>
            <a:t>povećanje/smanjenje</a:t>
          </a:r>
          <a:r>
            <a:rPr lang="hr-HR" sz="1100">
              <a:solidFill>
                <a:schemeClr val="dk1"/>
              </a:solidFill>
              <a:effectLst/>
              <a:latin typeface="+mn-lt"/>
              <a:ea typeface="+mn-ea"/>
              <a:cs typeface="+mn-cs"/>
            </a:rPr>
            <a:t>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za b%</a:t>
          </a:r>
          <a:endParaRPr lang="hr-HR" sz="1600">
            <a:effectLst/>
          </a:endParaRPr>
        </a:p>
        <a:p>
          <a:r>
            <a:rPr lang="hr-HR" sz="1100">
              <a:solidFill>
                <a:schemeClr val="dk1"/>
              </a:solidFill>
              <a:effectLst/>
              <a:latin typeface="+mn-lt"/>
              <a:ea typeface="+mn-ea"/>
              <a:cs typeface="+mn-cs"/>
            </a:rPr>
            <a:t> </a:t>
          </a:r>
          <a:endParaRPr lang="hr-HR" sz="1600">
            <a:effectLst/>
          </a:endParaRPr>
        </a:p>
        <a:p>
          <a:r>
            <a:rPr lang="hr-HR" sz="1100" b="1">
              <a:solidFill>
                <a:schemeClr val="dk1"/>
              </a:solidFill>
              <a:effectLst/>
              <a:latin typeface="+mn-lt"/>
              <a:ea typeface="+mn-ea"/>
              <a:cs typeface="+mn-cs"/>
            </a:rPr>
            <a:t>REPREZENTATIVNOST</a:t>
          </a:r>
          <a:endParaRPr lang="hr-HR" sz="1600">
            <a:effectLst/>
          </a:endParaRPr>
        </a:p>
        <a:p>
          <a:r>
            <a:rPr lang="hr-HR" sz="1100">
              <a:solidFill>
                <a:schemeClr val="dk1"/>
              </a:solidFill>
              <a:effectLst/>
              <a:latin typeface="+mn-lt"/>
              <a:ea typeface="+mn-ea"/>
              <a:cs typeface="+mn-cs"/>
            </a:rPr>
            <a:t>R^2 % veze između </a:t>
          </a:r>
          <a:r>
            <a:rPr lang="hr-HR" sz="1100" i="1">
              <a:solidFill>
                <a:schemeClr val="dk1"/>
              </a:solidFill>
              <a:effectLst/>
              <a:latin typeface="+mn-lt"/>
              <a:ea typeface="+mn-ea"/>
              <a:cs typeface="+mn-cs"/>
            </a:rPr>
            <a:t>x</a:t>
          </a:r>
          <a:r>
            <a:rPr lang="hr-HR" sz="1100">
              <a:solidFill>
                <a:schemeClr val="dk1"/>
              </a:solidFill>
              <a:effectLst/>
              <a:latin typeface="+mn-lt"/>
              <a:ea typeface="+mn-ea"/>
              <a:cs typeface="+mn-cs"/>
            </a:rPr>
            <a:t> i </a:t>
          </a:r>
          <a:r>
            <a:rPr lang="hr-HR" sz="1100" i="1">
              <a:solidFill>
                <a:schemeClr val="dk1"/>
              </a:solidFill>
              <a:effectLst/>
              <a:latin typeface="+mn-lt"/>
              <a:ea typeface="+mn-ea"/>
              <a:cs typeface="+mn-cs"/>
            </a:rPr>
            <a:t>y</a:t>
          </a:r>
          <a:r>
            <a:rPr lang="hr-HR" sz="1100">
              <a:solidFill>
                <a:schemeClr val="dk1"/>
              </a:solidFill>
              <a:effectLst/>
              <a:latin typeface="+mn-lt"/>
              <a:ea typeface="+mn-ea"/>
              <a:cs typeface="+mn-cs"/>
            </a:rPr>
            <a:t> objašnjeno je </a:t>
          </a:r>
          <a:r>
            <a:rPr lang="hr-HR" sz="1100" u="sng">
              <a:solidFill>
                <a:schemeClr val="dk1"/>
              </a:solidFill>
              <a:effectLst/>
              <a:latin typeface="+mn-lt"/>
              <a:ea typeface="+mn-ea"/>
              <a:cs typeface="+mn-cs"/>
            </a:rPr>
            <a:t>linearnim/eksponencijalnim/potencija</a:t>
          </a:r>
          <a:r>
            <a:rPr lang="hr-HR" sz="1100">
              <a:solidFill>
                <a:schemeClr val="dk1"/>
              </a:solidFill>
              <a:effectLst/>
              <a:latin typeface="+mn-lt"/>
              <a:ea typeface="+mn-ea"/>
              <a:cs typeface="+mn-cs"/>
            </a:rPr>
            <a:t> modelom.</a:t>
          </a:r>
          <a:endParaRPr lang="hr-HR" sz="1600">
            <a:effectLst/>
          </a:endParaRPr>
        </a:p>
        <a:p>
          <a:endParaRPr lang="en-US" sz="1600" b="1">
            <a:solidFill>
              <a:schemeClr val="dk1"/>
            </a:solidFill>
            <a:latin typeface="+mn-lt"/>
            <a:ea typeface="+mn-ea"/>
            <a:cs typeface="+mn-cs"/>
          </a:endParaRPr>
        </a:p>
        <a:p>
          <a:r>
            <a:rPr lang="hr-HR" sz="1100" b="1">
              <a:solidFill>
                <a:schemeClr val="dk1"/>
              </a:solidFill>
              <a:latin typeface="+mn-lt"/>
              <a:ea typeface="+mn-ea"/>
              <a:cs typeface="+mn-cs"/>
            </a:rPr>
            <a:t> </a:t>
          </a:r>
          <a:endParaRPr lang="en-US" sz="1100">
            <a:solidFill>
              <a:schemeClr val="dk1"/>
            </a:solidFill>
            <a:latin typeface="+mn-lt"/>
            <a:ea typeface="+mn-ea"/>
            <a:cs typeface="+mn-cs"/>
          </a:endParaRPr>
        </a:p>
        <a:p>
          <a:endParaRPr lang="hr-HR" sz="1100">
            <a:solidFill>
              <a:schemeClr val="dk1"/>
            </a:solidFill>
            <a:latin typeface="+mn-lt"/>
            <a:ea typeface="+mn-ea"/>
            <a:cs typeface="+mn-cs"/>
          </a:endParaRPr>
        </a:p>
        <a:p>
          <a:endParaRPr lang="en-US" sz="1100"/>
        </a:p>
      </xdr:txBody>
    </xdr:sp>
    <xdr:clientData/>
  </xdr:twoCellAnchor>
  <xdr:twoCellAnchor>
    <xdr:from>
      <xdr:col>1</xdr:col>
      <xdr:colOff>25400</xdr:colOff>
      <xdr:row>89</xdr:row>
      <xdr:rowOff>152397</xdr:rowOff>
    </xdr:from>
    <xdr:to>
      <xdr:col>12</xdr:col>
      <xdr:colOff>44450</xdr:colOff>
      <xdr:row>234</xdr:row>
      <xdr:rowOff>0</xdr:rowOff>
    </xdr:to>
    <mc:AlternateContent xmlns:mc="http://schemas.openxmlformats.org/markup-compatibility/2006" xmlns:a14="http://schemas.microsoft.com/office/drawing/2010/main">
      <mc:Choice Requires="a14">
        <xdr:sp macro="" textlink="">
          <xdr:nvSpPr>
            <xdr:cNvPr id="3" name="TextBox 11">
              <a:extLst>
                <a:ext uri="{FF2B5EF4-FFF2-40B4-BE49-F238E27FC236}">
                  <a16:creationId xmlns:a16="http://schemas.microsoft.com/office/drawing/2014/main" id="{4E4BD580-B530-450C-85F9-E549893FB6CF}"/>
                </a:ext>
              </a:extLst>
            </xdr:cNvPr>
            <xdr:cNvSpPr txBox="1"/>
          </xdr:nvSpPr>
          <xdr:spPr>
            <a:xfrm>
              <a:off x="635000" y="16592547"/>
              <a:ext cx="6724650" cy="2654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4. ISHOD</a:t>
              </a:r>
              <a:r>
                <a:rPr lang="en-US" sz="1800" b="1" baseline="0"/>
                <a:t> </a:t>
              </a:r>
            </a:p>
            <a:p>
              <a:endParaRPr lang="en-US" sz="1800" b="1" baseline="0"/>
            </a:p>
            <a:p>
              <a:r>
                <a:rPr lang="en-US" sz="1800" b="1" baseline="0"/>
                <a:t>TREND MODELI</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LINEARNI MODEL	y=bx+a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u ishodišnoj ____ </a:t>
              </a:r>
              <a:r>
                <a:rPr lang="hr-HR" sz="1100" b="1" u="sng">
                  <a:solidFill>
                    <a:schemeClr val="dk1"/>
                  </a:solidFill>
                  <a:effectLst/>
                  <a:latin typeface="+mn-lt"/>
                  <a:ea typeface="+mn-ea"/>
                  <a:cs typeface="+mn-cs"/>
                </a:rPr>
                <a:t>godini/mjesecu</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x je jedna </a:t>
              </a:r>
              <a:r>
                <a:rPr lang="hr-HR" sz="1100" b="1" u="sng">
                  <a:solidFill>
                    <a:schemeClr val="dk1"/>
                  </a:solidFill>
                  <a:effectLst/>
                  <a:latin typeface="+mn-lt"/>
                  <a:ea typeface="+mn-ea"/>
                  <a:cs typeface="+mn-cs"/>
                </a:rPr>
                <a:t>godina/mjesec</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y je </a:t>
              </a:r>
              <a:r>
                <a:rPr lang="hr-HR" sz="1100" b="1" u="sng">
                  <a:solidFill>
                    <a:schemeClr val="dk1"/>
                  </a:solidFill>
                  <a:effectLst/>
                  <a:latin typeface="+mn-lt"/>
                  <a:ea typeface="+mn-ea"/>
                  <a:cs typeface="+mn-cs"/>
                </a:rPr>
                <a:t>1/1000/milijun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tona, proizvoda, komada...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 Trend vrijednost za y u ishodišnoj _____ godini iznosi a jedinica.</a:t>
              </a:r>
            </a:p>
            <a:p>
              <a:r>
                <a:rPr lang="hr-HR" sz="1100">
                  <a:solidFill>
                    <a:schemeClr val="dk1"/>
                  </a:solidFill>
                  <a:effectLst/>
                  <a:latin typeface="+mn-lt"/>
                  <a:ea typeface="+mn-ea"/>
                  <a:cs typeface="+mn-cs"/>
                </a:rPr>
                <a:t>b = ____ U promatranom razdoblju y prosječno se godišnje </a:t>
              </a:r>
              <a:r>
                <a:rPr lang="hr-HR" sz="1100" u="sng">
                  <a:solidFill>
                    <a:schemeClr val="dk1"/>
                  </a:solidFill>
                  <a:effectLst/>
                  <a:latin typeface="+mn-lt"/>
                  <a:ea typeface="+mn-ea"/>
                  <a:cs typeface="+mn-cs"/>
                </a:rPr>
                <a:t>povećavao/smanjivao</a:t>
              </a:r>
              <a:r>
                <a:rPr lang="hr-HR" sz="1100">
                  <a:solidFill>
                    <a:schemeClr val="dk1"/>
                  </a:solidFill>
                  <a:effectLst/>
                  <a:latin typeface="+mn-lt"/>
                  <a:ea typeface="+mn-ea"/>
                  <a:cs typeface="+mn-cs"/>
                </a:rPr>
                <a:t> za b jedinica.</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EKSPONENCIJALNI MODEL	y=a*e^(cx)</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u ishodišnoj _____ </a:t>
              </a:r>
              <a:r>
                <a:rPr lang="hr-HR" sz="1100" b="1" u="sng">
                  <a:solidFill>
                    <a:schemeClr val="dk1"/>
                  </a:solidFill>
                  <a:effectLst/>
                  <a:latin typeface="+mn-lt"/>
                  <a:ea typeface="+mn-ea"/>
                  <a:cs typeface="+mn-cs"/>
                </a:rPr>
                <a:t>godini/mjesecu</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x je jedna </a:t>
              </a:r>
              <a:r>
                <a:rPr lang="hr-HR" sz="1100" b="1" u="sng">
                  <a:solidFill>
                    <a:schemeClr val="dk1"/>
                  </a:solidFill>
                  <a:effectLst/>
                  <a:latin typeface="+mn-lt"/>
                  <a:ea typeface="+mn-ea"/>
                  <a:cs typeface="+mn-cs"/>
                </a:rPr>
                <a:t>godina/mjesec</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y je </a:t>
              </a:r>
              <a:r>
                <a:rPr lang="hr-HR" sz="1100" b="1" u="sng">
                  <a:solidFill>
                    <a:schemeClr val="dk1"/>
                  </a:solidFill>
                  <a:effectLst/>
                  <a:latin typeface="+mn-lt"/>
                  <a:ea typeface="+mn-ea"/>
                  <a:cs typeface="+mn-cs"/>
                </a:rPr>
                <a:t>1/1000/milijun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tona, proizvoda, komada...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____Trend vrijednost za y u ishodišnoj ____ godini iznosi a jedinica.</a:t>
              </a:r>
            </a:p>
            <a:p>
              <a:r>
                <a:rPr lang="hr-HR" sz="1100">
                  <a:solidFill>
                    <a:schemeClr val="dk1"/>
                  </a:solidFill>
                  <a:effectLst/>
                  <a:latin typeface="+mn-lt"/>
                  <a:ea typeface="+mn-ea"/>
                  <a:cs typeface="+mn-cs"/>
                </a:rPr>
                <a:t>c = ____U promatranom razdoblju y prosječno se godišnje </a:t>
              </a:r>
              <a:r>
                <a:rPr lang="hr-HR" sz="1100" u="sng">
                  <a:solidFill>
                    <a:schemeClr val="dk1"/>
                  </a:solidFill>
                  <a:effectLst/>
                  <a:latin typeface="+mn-lt"/>
                  <a:ea typeface="+mn-ea"/>
                  <a:cs typeface="+mn-cs"/>
                </a:rPr>
                <a:t>povećavao/smanjivao</a:t>
              </a:r>
              <a:r>
                <a:rPr lang="hr-HR" sz="1100">
                  <a:solidFill>
                    <a:schemeClr val="dk1"/>
                  </a:solidFill>
                  <a:effectLst/>
                  <a:latin typeface="+mn-lt"/>
                  <a:ea typeface="+mn-ea"/>
                  <a:cs typeface="+mn-cs"/>
                </a:rPr>
                <a:t> za c*100%</a:t>
              </a:r>
            </a:p>
            <a:p>
              <a:r>
                <a:rPr lang="hr-HR" sz="1100">
                  <a:solidFill>
                    <a:schemeClr val="dk1"/>
                  </a:solidFill>
                  <a:effectLst/>
                  <a:latin typeface="+mn-lt"/>
                  <a:ea typeface="+mn-ea"/>
                  <a:cs typeface="+mn-cs"/>
                </a:rPr>
                <a:t> </a:t>
              </a:r>
            </a:p>
            <a:p>
              <a:r>
                <a:rPr lang="en-GB" sz="1100">
                  <a:solidFill>
                    <a:schemeClr val="dk1"/>
                  </a:solidFill>
                  <a:effectLst/>
                  <a:latin typeface="+mn-lt"/>
                  <a:ea typeface="+mn-ea"/>
                  <a:cs typeface="+mn-cs"/>
                </a:rPr>
                <a:t>Napomena: Ako je c &gt; 0,05 trebamo izračunati b=exp(c) (na 4 decimale) i zapisati u formatu y=a*b^x</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s=(b-1)*100%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REPREZENTATIVNOST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R^2 % periodičnih promjena y objašnjeno je </a:t>
              </a:r>
              <a:r>
                <a:rPr lang="hr-HR" sz="1100" u="sng">
                  <a:solidFill>
                    <a:schemeClr val="dk1"/>
                  </a:solidFill>
                  <a:effectLst/>
                  <a:latin typeface="+mn-lt"/>
                  <a:ea typeface="+mn-ea"/>
                  <a:cs typeface="+mn-cs"/>
                </a:rPr>
                <a:t>linearnim/eksponencijalnim</a:t>
              </a:r>
              <a:r>
                <a:rPr lang="hr-HR" sz="1100">
                  <a:solidFill>
                    <a:schemeClr val="dk1"/>
                  </a:solidFill>
                  <a:effectLst/>
                  <a:latin typeface="+mn-lt"/>
                  <a:ea typeface="+mn-ea"/>
                  <a:cs typeface="+mn-cs"/>
                </a:rPr>
                <a:t> modelom.</a:t>
              </a:r>
            </a:p>
            <a:p>
              <a:endParaRPr lang="en-US" sz="1100"/>
            </a:p>
            <a:p>
              <a:r>
                <a:rPr lang="hr-HR" sz="1800" b="1">
                  <a:solidFill>
                    <a:schemeClr val="dk1"/>
                  </a:solidFill>
                  <a:effectLst/>
                  <a:latin typeface="+mn-lt"/>
                  <a:ea typeface="+mn-ea"/>
                  <a:cs typeface="+mn-cs"/>
                </a:rPr>
                <a:t>INDEKSI:</a:t>
              </a:r>
              <a:endParaRPr lang="hr-HR" sz="18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1. APSOLUTNE VRIJEDNOSTI (Yt) → VERIŽNI INDEKSI (Vt)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2. VERIŽNI INDEKSI (Vt) → APSOLUTNE VRIJEDNOSTI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3. APSOLUTNE VRIJEDNOSTI (Yt)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4. BAZNI  INDEKSI (It ____=100) → APSOLUTNE VRIJEDNOSTI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5. BAZNI  INDEKSI (It ____=100) → VERIŽNI INDEKSI (Vt)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6. VERIŽNI INDEKSI (Vt)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7. BAZNI  INDEKSI (It ____=100)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N</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b</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SKUPNI INDEKSI</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1. Za koliko su se promijenile </a:t>
              </a:r>
              <a:r>
                <a:rPr lang="hr-HR" sz="1100" u="sng">
                  <a:solidFill>
                    <a:schemeClr val="dk1"/>
                  </a:solidFill>
                  <a:effectLst/>
                  <a:latin typeface="+mn-lt"/>
                  <a:ea typeface="+mn-ea"/>
                  <a:cs typeface="+mn-cs"/>
                </a:rPr>
                <a:t>cijene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količine iz početne godine</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HR" sz="1100" i="1">
                        <a:solidFill>
                          <a:schemeClr val="dk1"/>
                        </a:solidFill>
                        <a:effectLst/>
                        <a:latin typeface="Cambria Math" panose="02040503050406030204" pitchFamily="18" charset="0"/>
                        <a:ea typeface="+mn-ea"/>
                        <a:cs typeface="+mn-cs"/>
                      </a:rPr>
                      <m:t>𝑃</m:t>
                    </m:r>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𝑞</m:t>
                    </m:r>
                    <m:r>
                      <a:rPr lang="hr-HR" sz="1100" i="1">
                        <a:solidFill>
                          <a:schemeClr val="dk1"/>
                        </a:solidFill>
                        <a:effectLst/>
                        <a:latin typeface="Cambria Math" panose="02040503050406030204" pitchFamily="18" charset="0"/>
                        <a:ea typeface="+mn-ea"/>
                        <a:cs typeface="+mn-cs"/>
                      </a:rPr>
                      <m:t>0)=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2. Za koliko su se promijenile </a:t>
              </a:r>
              <a:r>
                <a:rPr lang="hr-HR" sz="1100" u="sng">
                  <a:solidFill>
                    <a:schemeClr val="dk1"/>
                  </a:solidFill>
                  <a:effectLst/>
                  <a:latin typeface="+mn-lt"/>
                  <a:ea typeface="+mn-ea"/>
                  <a:cs typeface="+mn-cs"/>
                </a:rPr>
                <a:t>cijene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količine iz konačne godine</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HR" sz="1100" i="1">
                        <a:solidFill>
                          <a:schemeClr val="dk1"/>
                        </a:solidFill>
                        <a:effectLst/>
                        <a:latin typeface="Cambria Math" panose="02040503050406030204" pitchFamily="18" charset="0"/>
                        <a:ea typeface="+mn-ea"/>
                        <a:cs typeface="+mn-cs"/>
                      </a:rPr>
                      <m:t>𝑃</m:t>
                    </m:r>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𝑞</m:t>
                    </m:r>
                    <m:r>
                      <a:rPr lang="hr-BA" sz="1100" b="0" i="1">
                        <a:solidFill>
                          <a:schemeClr val="dk1"/>
                        </a:solidFill>
                        <a:effectLst/>
                        <a:latin typeface="Cambria Math" panose="02040503050406030204" pitchFamily="18" charset="0"/>
                        <a:ea typeface="+mn-ea"/>
                        <a:cs typeface="+mn-cs"/>
                      </a:rPr>
                      <m:t>1</m:t>
                    </m:r>
                    <m:r>
                      <a:rPr lang="hr-HR" sz="1100" i="1">
                        <a:solidFill>
                          <a:schemeClr val="dk1"/>
                        </a:solidFill>
                        <a:effectLst/>
                        <a:latin typeface="Cambria Math" panose="02040503050406030204" pitchFamily="18" charset="0"/>
                        <a:ea typeface="+mn-ea"/>
                        <a:cs typeface="+mn-cs"/>
                      </a:rPr>
                      <m:t>)=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3. Za koliko su se promijenile </a:t>
              </a:r>
              <a:r>
                <a:rPr lang="hr-HR" sz="1100" u="sng">
                  <a:solidFill>
                    <a:schemeClr val="dk1"/>
                  </a:solidFill>
                  <a:effectLst/>
                  <a:latin typeface="+mn-lt"/>
                  <a:ea typeface="+mn-ea"/>
                  <a:cs typeface="+mn-cs"/>
                </a:rPr>
                <a:t>količine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cijene iz početne godine</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𝑄</m:t>
                    </m:r>
                    <m:r>
                      <a:rPr lang="hr-HR" sz="1100" i="1">
                        <a:solidFill>
                          <a:schemeClr val="dk1"/>
                        </a:solidFill>
                        <a:effectLst/>
                        <a:latin typeface="Cambria Math" panose="02040503050406030204" pitchFamily="18" charset="0"/>
                        <a:ea typeface="+mn-ea"/>
                        <a:cs typeface="+mn-cs"/>
                      </a:rPr>
                      <m:t>(</m:t>
                    </m:r>
                    <m:r>
                      <a:rPr lang="hr-BA" sz="1100" b="0" i="1">
                        <a:solidFill>
                          <a:schemeClr val="dk1"/>
                        </a:solidFill>
                        <a:effectLst/>
                        <a:latin typeface="Cambria Math" panose="02040503050406030204" pitchFamily="18" charset="0"/>
                        <a:ea typeface="+mn-ea"/>
                        <a:cs typeface="+mn-cs"/>
                      </a:rPr>
                      <m:t>𝑝</m:t>
                    </m:r>
                    <m:r>
                      <a:rPr lang="hr-HR" sz="1100" i="1">
                        <a:solidFill>
                          <a:schemeClr val="dk1"/>
                        </a:solidFill>
                        <a:effectLst/>
                        <a:latin typeface="Cambria Math" panose="02040503050406030204" pitchFamily="18" charset="0"/>
                        <a:ea typeface="+mn-ea"/>
                        <a:cs typeface="+mn-cs"/>
                      </a:rPr>
                      <m:t>0)= </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4. Za koliko su se promijenile </a:t>
              </a:r>
              <a:r>
                <a:rPr lang="hr-HR" sz="1100" u="sng">
                  <a:solidFill>
                    <a:schemeClr val="dk1"/>
                  </a:solidFill>
                  <a:effectLst/>
                  <a:latin typeface="+mn-lt"/>
                  <a:ea typeface="+mn-ea"/>
                  <a:cs typeface="+mn-cs"/>
                </a:rPr>
                <a:t>količine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cijene iz konačne godine</a:t>
              </a:r>
              <a:r>
                <a:rPr lang="hr-HR" sz="1100">
                  <a:solidFill>
                    <a:schemeClr val="dk1"/>
                  </a:solidFill>
                  <a:effectLst/>
                  <a:latin typeface="+mn-lt"/>
                  <a:ea typeface="+mn-ea"/>
                  <a:cs typeface="+mn-cs"/>
                </a:rPr>
                <a:t>?</a:t>
              </a:r>
            </a:p>
            <a:p>
              <a:pP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𝑄</m:t>
                    </m:r>
                    <m:d>
                      <m:dPr>
                        <m:ctrlPr>
                          <a:rPr lang="hr-HR" sz="1100" b="0" i="1">
                            <a:solidFill>
                              <a:schemeClr val="dk1"/>
                            </a:solidFill>
                            <a:effectLst/>
                            <a:latin typeface="Cambria Math" panose="02040503050406030204" pitchFamily="18" charset="0"/>
                            <a:ea typeface="+mn-ea"/>
                            <a:cs typeface="+mn-cs"/>
                          </a:rPr>
                        </m:ctrlPr>
                      </m:dPr>
                      <m:e>
                        <m:r>
                          <a:rPr lang="hr-BA" sz="1100" b="0" i="1">
                            <a:solidFill>
                              <a:schemeClr val="dk1"/>
                            </a:solidFill>
                            <a:effectLst/>
                            <a:latin typeface="Cambria Math" panose="02040503050406030204" pitchFamily="18" charset="0"/>
                            <a:ea typeface="+mn-ea"/>
                            <a:cs typeface="+mn-cs"/>
                          </a:rPr>
                          <m:t>𝑝</m:t>
                        </m:r>
                        <m:r>
                          <a:rPr lang="hr-BA" sz="1100" b="0" i="1">
                            <a:solidFill>
                              <a:schemeClr val="dk1"/>
                            </a:solidFill>
                            <a:effectLst/>
                            <a:latin typeface="Cambria Math" panose="02040503050406030204" pitchFamily="18" charset="0"/>
                            <a:ea typeface="+mn-ea"/>
                            <a:cs typeface="+mn-cs"/>
                          </a:rPr>
                          <m:t>1</m:t>
                        </m:r>
                      </m:e>
                    </m:d>
                    <m:r>
                      <a:rPr lang="hr-BA" sz="1100" b="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b="0" i="1">
                                    <a:solidFill>
                                      <a:schemeClr val="dk1"/>
                                    </a:solidFill>
                                    <a:effectLst/>
                                    <a:latin typeface="Cambria Math" panose="02040503050406030204" pitchFamily="18" charset="0"/>
                                    <a:ea typeface="+mn-ea"/>
                                    <a:cs typeface="+mn-cs"/>
                                  </a:rPr>
                                  <m:t>𝑞</m:t>
                                </m:r>
                              </m:e>
                              <m:sub>
                                <m:r>
                                  <a:rPr lang="hr-BA" sz="1100" b="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5. Za koliko su se promijenile </a:t>
              </a:r>
              <a:r>
                <a:rPr lang="hr-HR" sz="1100" u="sng">
                  <a:solidFill>
                    <a:schemeClr val="dk1"/>
                  </a:solidFill>
                  <a:effectLst/>
                  <a:latin typeface="+mn-lt"/>
                  <a:ea typeface="+mn-ea"/>
                  <a:cs typeface="+mn-cs"/>
                </a:rPr>
                <a:t>vrijednosti</a:t>
              </a:r>
              <a:r>
                <a:rPr lang="hr-HR"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r>
                      <a:rPr lang="hr-BA" sz="1100" b="0" i="1">
                        <a:solidFill>
                          <a:schemeClr val="dk1"/>
                        </a:solidFill>
                        <a:effectLst/>
                        <a:latin typeface="Cambria Math" panose="02040503050406030204" pitchFamily="18" charset="0"/>
                        <a:ea typeface="+mn-ea"/>
                        <a:cs typeface="+mn-cs"/>
                      </a:rPr>
                      <m:t>𝑉</m:t>
                    </m:r>
                    <m:r>
                      <a:rPr lang="hr-BA" sz="110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𝑝</m:t>
                                </m:r>
                              </m:e>
                              <m:sub>
                                <m:r>
                                  <a:rPr lang="hr-BA" sz="1100" i="1">
                                    <a:solidFill>
                                      <a:schemeClr val="dk1"/>
                                    </a:solidFill>
                                    <a:effectLst/>
                                    <a:latin typeface="Cambria Math" panose="02040503050406030204" pitchFamily="18" charset="0"/>
                                    <a:ea typeface="+mn-ea"/>
                                    <a:cs typeface="+mn-cs"/>
                                  </a:rPr>
                                  <m:t>1</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𝑞</m:t>
                                </m:r>
                              </m:e>
                              <m:sub>
                                <m:r>
                                  <a:rPr lang="hr-BA" sz="1100" i="1">
                                    <a:solidFill>
                                      <a:schemeClr val="dk1"/>
                                    </a:solidFill>
                                    <a:effectLst/>
                                    <a:latin typeface="Cambria Math" panose="02040503050406030204" pitchFamily="18" charset="0"/>
                                    <a:ea typeface="+mn-ea"/>
                                    <a:cs typeface="+mn-cs"/>
                                  </a:rPr>
                                  <m:t>1</m:t>
                                </m:r>
                              </m:sub>
                            </m:sSub>
                          </m:e>
                        </m:nary>
                      </m:num>
                      <m:den>
                        <m:nary>
                          <m:naryPr>
                            <m:chr m:val="∑"/>
                            <m:subHide m:val="on"/>
                            <m:supHide m:val="on"/>
                            <m:ctrlPr>
                              <a:rPr lang="hr-HR" sz="1100" i="1">
                                <a:solidFill>
                                  <a:schemeClr val="dk1"/>
                                </a:solidFill>
                                <a:effectLst/>
                                <a:latin typeface="Cambria Math" panose="02040503050406030204" pitchFamily="18" charset="0"/>
                                <a:ea typeface="+mn-ea"/>
                                <a:cs typeface="+mn-cs"/>
                              </a:rPr>
                            </m:ctrlPr>
                          </m:naryPr>
                          <m:sub/>
                          <m:sup/>
                          <m:e>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𝑝</m:t>
                                </m:r>
                              </m:e>
                              <m:sub>
                                <m:r>
                                  <a:rPr lang="hr-BA" sz="1100" b="0" i="1">
                                    <a:solidFill>
                                      <a:schemeClr val="dk1"/>
                                    </a:solidFill>
                                    <a:effectLst/>
                                    <a:latin typeface="Cambria Math" panose="02040503050406030204" pitchFamily="18" charset="0"/>
                                    <a:ea typeface="+mn-ea"/>
                                    <a:cs typeface="+mn-cs"/>
                                  </a:rPr>
                                  <m:t>0</m:t>
                                </m:r>
                              </m:sub>
                            </m:sSub>
                            <m:r>
                              <a:rPr lang="hr-HR" sz="110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BA" sz="1100" i="1">
                                    <a:solidFill>
                                      <a:schemeClr val="dk1"/>
                                    </a:solidFill>
                                    <a:effectLst/>
                                    <a:latin typeface="Cambria Math" panose="02040503050406030204" pitchFamily="18" charset="0"/>
                                    <a:ea typeface="+mn-ea"/>
                                    <a:cs typeface="+mn-cs"/>
                                  </a:rPr>
                                  <m:t>𝑞</m:t>
                                </m:r>
                              </m:e>
                              <m:sub>
                                <m:r>
                                  <a:rPr lang="hr-BA" sz="1100" i="1">
                                    <a:solidFill>
                                      <a:schemeClr val="dk1"/>
                                    </a:solidFill>
                                    <a:effectLst/>
                                    <a:latin typeface="Cambria Math" panose="02040503050406030204" pitchFamily="18" charset="0"/>
                                    <a:ea typeface="+mn-ea"/>
                                    <a:cs typeface="+mn-cs"/>
                                  </a:rPr>
                                  <m:t>0</m:t>
                                </m:r>
                              </m:sub>
                            </m:sSub>
                          </m:e>
                        </m:nary>
                      </m:den>
                    </m:f>
                  </m:oMath>
                </m:oMathPara>
              </a14:m>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REALNE PLAĆE (___=100) = NOMINALNE PLAĆE / BAZNI INDEKSI TROŠKOVA ŽIVOTA*100</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INDEKS REALNE PLAĆE (___=100) = BAZNI INDEKS NOMINALNE PLAĆE / BAZNI INDEKSI TROŠKOVA ŽIVOTA*100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en-US" sz="1800" b="1"/>
                <a:t>5. ISHOD</a:t>
              </a:r>
            </a:p>
            <a:p>
              <a:endParaRPr lang="en-US" sz="1800" b="1"/>
            </a:p>
            <a:p>
              <a:r>
                <a:rPr lang="hr-HR" sz="1800" b="1">
                  <a:solidFill>
                    <a:schemeClr val="dk1"/>
                  </a:solidFill>
                  <a:effectLst/>
                  <a:latin typeface="+mn-lt"/>
                  <a:ea typeface="+mn-ea"/>
                  <a:cs typeface="+mn-cs"/>
                </a:rPr>
                <a:t>Normalna krivulja</a:t>
              </a:r>
            </a:p>
            <a:p>
              <a:r>
                <a:rPr lang="hr-HR" sz="1100">
                  <a:solidFill>
                    <a:schemeClr val="dk1"/>
                  </a:solidFill>
                  <a:effectLst/>
                  <a:latin typeface="+mn-lt"/>
                  <a:ea typeface="+mn-ea"/>
                  <a:cs typeface="+mn-cs"/>
                </a:rPr>
                <a:t>Pravilo 68 – 95 – 99,7</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=NORM.DIST(X; aritm_sredina;stdev; TRUE)</a:t>
              </a:r>
            </a:p>
            <a:p>
              <a:r>
                <a:rPr lang="hr-HR" sz="1100">
                  <a:solidFill>
                    <a:schemeClr val="dk1"/>
                  </a:solidFill>
                  <a:effectLst/>
                  <a:latin typeface="+mn-lt"/>
                  <a:ea typeface="+mn-ea"/>
                  <a:cs typeface="+mn-cs"/>
                </a:rPr>
                <a:t>=NORM.INV(postotak; aritmetička_sredina; stand_devijacija)</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ea typeface="+mn-ea"/>
                  <a:cs typeface="+mn-cs"/>
                </a:rPr>
                <a:t>Standardna</a:t>
              </a:r>
              <a:r>
                <a:rPr lang="en-US" sz="1100" baseline="0">
                  <a:solidFill>
                    <a:schemeClr val="dk1"/>
                  </a:solidFill>
                  <a:effectLst/>
                  <a:ea typeface="+mn-ea"/>
                  <a:cs typeface="+mn-cs"/>
                </a:rPr>
                <a:t> greška</a:t>
              </a:r>
              <a14:m>
                <m:oMath xmlns:m="http://schemas.openxmlformats.org/officeDocument/2006/math">
                  <m:r>
                    <a:rPr lang="hr-HR" sz="1100" i="1">
                      <a:solidFill>
                        <a:schemeClr val="dk1"/>
                      </a:solidFill>
                      <a:effectLst/>
                      <a:latin typeface="Cambria Math" panose="02040503050406030204" pitchFamily="18" charset="0"/>
                      <a:ea typeface="+mn-ea"/>
                      <a:cs typeface="+mn-cs"/>
                    </a:rPr>
                    <m:t>=</m:t>
                  </m:r>
                  <m:f>
                    <m:fPr>
                      <m:ctrlPr>
                        <a:rPr lang="hr-HR" sz="11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𝜎</m:t>
                      </m:r>
                    </m:num>
                    <m:den>
                      <m:rad>
                        <m:radPr>
                          <m:degHide m:val="on"/>
                          <m:ctrlPr>
                            <a:rPr lang="hr-HR" sz="1100" i="1">
                              <a:solidFill>
                                <a:schemeClr val="dk1"/>
                              </a:solidFill>
                              <a:effectLst/>
                              <a:latin typeface="Cambria Math" panose="02040503050406030204" pitchFamily="18" charset="0"/>
                              <a:ea typeface="+mn-ea"/>
                              <a:cs typeface="+mn-cs"/>
                            </a:rPr>
                          </m:ctrlPr>
                        </m:radPr>
                        <m:deg/>
                        <m:e>
                          <m:r>
                            <a:rPr lang="hr-HR" sz="1100" i="1">
                              <a:solidFill>
                                <a:schemeClr val="dk1"/>
                              </a:solidFill>
                              <a:effectLst/>
                              <a:latin typeface="Cambria Math" panose="02040503050406030204" pitchFamily="18" charset="0"/>
                              <a:ea typeface="+mn-ea"/>
                              <a:cs typeface="+mn-cs"/>
                            </a:rPr>
                            <m:t>𝑛</m:t>
                          </m:r>
                        </m:e>
                      </m:rad>
                    </m:den>
                  </m:f>
                </m:oMath>
              </a14:m>
              <a:endParaRPr lang="hr-HR" sz="1100">
                <a:solidFill>
                  <a:schemeClr val="dk1"/>
                </a:solidFill>
                <a:effectLst/>
                <a:latin typeface="+mn-lt"/>
                <a:ea typeface="+mn-ea"/>
                <a:cs typeface="+mn-cs"/>
              </a:endParaRPr>
            </a:p>
            <a:p>
              <a:r>
                <a:rPr lang="hr-HR" sz="1100" i="1">
                  <a:solidFill>
                    <a:schemeClr val="dk1"/>
                  </a:solidFill>
                  <a:effectLst/>
                  <a:latin typeface="+mn-lt"/>
                  <a:ea typeface="+mn-ea"/>
                  <a:cs typeface="+mn-cs"/>
                </a:rPr>
                <a:t>Intervali pouzdanosti	</a:t>
              </a:r>
              <a14:m>
                <m:oMath xmlns:m="http://schemas.openxmlformats.org/officeDocument/2006/math">
                  <m:r>
                    <a:rPr lang="hr-HR" sz="1100" i="1">
                      <a:solidFill>
                        <a:schemeClr val="dk1"/>
                      </a:solidFill>
                      <a:effectLst/>
                      <a:latin typeface="Cambria Math" panose="02040503050406030204" pitchFamily="18" charset="0"/>
                      <a:ea typeface="+mn-ea"/>
                      <a:cs typeface="+mn-cs"/>
                    </a:rPr>
                    <m:t>𝑥</m:t>
                  </m:r>
                  <m:r>
                    <a:rPr lang="hr-HR" sz="1100" i="1">
                      <a:solidFill>
                        <a:schemeClr val="dk1"/>
                      </a:solidFill>
                      <a:effectLst/>
                      <a:latin typeface="Cambria Math" panose="02040503050406030204" pitchFamily="18" charset="0"/>
                      <a:ea typeface="+mn-ea"/>
                      <a:cs typeface="+mn-cs"/>
                    </a:rPr>
                    <m:t>=</m:t>
                  </m:r>
                  <m:acc>
                    <m:accPr>
                      <m:chr m:val="̅"/>
                      <m:ctrlPr>
                        <a:rPr lang="hr-HR" sz="1100" i="1">
                          <a:solidFill>
                            <a:schemeClr val="dk1"/>
                          </a:solidFill>
                          <a:effectLst/>
                          <a:latin typeface="Cambria Math" panose="02040503050406030204" pitchFamily="18" charset="0"/>
                          <a:ea typeface="+mn-ea"/>
                          <a:cs typeface="+mn-cs"/>
                        </a:rPr>
                      </m:ctrlPr>
                    </m:accPr>
                    <m:e>
                      <m:r>
                        <a:rPr lang="hr-HR" sz="1100" i="1">
                          <a:solidFill>
                            <a:schemeClr val="dk1"/>
                          </a:solidFill>
                          <a:effectLst/>
                          <a:latin typeface="Cambria Math" panose="02040503050406030204" pitchFamily="18" charset="0"/>
                          <a:ea typeface="+mn-ea"/>
                          <a:cs typeface="+mn-cs"/>
                        </a:rPr>
                        <m:t>𝑥</m:t>
                      </m:r>
                    </m:e>
                  </m:acc>
                  <m:r>
                    <a:rPr lang="hr-HR" sz="1100" i="1">
                      <a:solidFill>
                        <a:schemeClr val="dk1"/>
                      </a:solidFill>
                      <a:effectLst/>
                      <a:latin typeface="Cambria Math" panose="02040503050406030204" pitchFamily="18" charset="0"/>
                      <a:ea typeface="+mn-ea"/>
                      <a:cs typeface="+mn-cs"/>
                    </a:rPr>
                    <m:t>±1.96⋅</m:t>
                  </m:r>
                  <m:f>
                    <m:fPr>
                      <m:ctrlPr>
                        <a:rPr lang="hr-HR" sz="11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𝜎</m:t>
                      </m:r>
                    </m:num>
                    <m:den>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m:t>
                      </m:r>
                    </m:den>
                  </m:f>
                </m:oMath>
              </a14:m>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800" b="1"/>
                <a:t>6. ISHOD</a:t>
              </a:r>
            </a:p>
            <a:p>
              <a:endParaRPr lang="en-US" sz="1800" b="1"/>
            </a:p>
            <a:p>
              <a:r>
                <a:rPr lang="hr-HR" sz="1800" b="1">
                  <a:solidFill>
                    <a:schemeClr val="dk1"/>
                  </a:solidFill>
                  <a:effectLst/>
                  <a:latin typeface="+mn-lt"/>
                  <a:ea typeface="+mn-ea"/>
                  <a:cs typeface="+mn-cs"/>
                </a:rPr>
                <a:t>TESTIRANJE HIPOTEZA</a:t>
              </a: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Ako nema </a:t>
              </a:r>
              <a:r>
                <a:rPr lang="hr-HR" sz="1100" b="1">
                  <a:solidFill>
                    <a:schemeClr val="dk1"/>
                  </a:solidFill>
                  <a:effectLst/>
                  <a:latin typeface="+mn-lt"/>
                  <a:ea typeface="+mn-ea"/>
                  <a:cs typeface="+mn-cs"/>
                </a:rPr>
                <a:t>Data analysis/Analiza podataka</a:t>
              </a:r>
              <a:r>
                <a:rPr lang="hr-HR" sz="1100">
                  <a:solidFill>
                    <a:schemeClr val="dk1"/>
                  </a:solidFill>
                  <a:effectLst/>
                  <a:latin typeface="+mn-lt"/>
                  <a:ea typeface="+mn-ea"/>
                  <a:cs typeface="+mn-cs"/>
                </a:rPr>
                <a:t>, klik na </a:t>
              </a:r>
              <a:r>
                <a:rPr lang="hr-HR" sz="1100" b="1">
                  <a:solidFill>
                    <a:schemeClr val="dk1"/>
                  </a:solidFill>
                  <a:effectLst/>
                  <a:latin typeface="+mn-lt"/>
                  <a:ea typeface="+mn-ea"/>
                  <a:cs typeface="+mn-cs"/>
                </a:rPr>
                <a:t>File</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Options</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Add-ins</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Go</a:t>
              </a:r>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uključimo </a:t>
              </a:r>
              <a:r>
                <a:rPr lang="hr-HR" sz="1100" b="1">
                  <a:solidFill>
                    <a:schemeClr val="dk1"/>
                  </a:solidFill>
                  <a:effectLst/>
                  <a:latin typeface="+mn-lt"/>
                  <a:ea typeface="+mn-ea"/>
                  <a:cs typeface="+mn-cs"/>
                </a:rPr>
                <a:t>Analysis ToolPak</a:t>
              </a:r>
              <a:r>
                <a:rPr lang="hr-HR" sz="1100">
                  <a:solidFill>
                    <a:schemeClr val="dk1"/>
                  </a:solidFill>
                  <a:effectLst/>
                  <a:latin typeface="+mn-lt"/>
                  <a:ea typeface="+mn-ea"/>
                  <a:cs typeface="+mn-cs"/>
                </a:rPr>
                <a:t> i </a:t>
              </a:r>
              <a:r>
                <a:rPr lang="hr-HR" sz="1100" b="1">
                  <a:solidFill>
                    <a:schemeClr val="dk1"/>
                  </a:solidFill>
                  <a:effectLst/>
                  <a:latin typeface="+mn-lt"/>
                  <a:ea typeface="+mn-ea"/>
                  <a:cs typeface="+mn-cs"/>
                </a:rPr>
                <a:t>Analysis ToolPak VBA</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Skup alata za analizu</a:t>
              </a:r>
              <a:r>
                <a:rPr lang="hr-HR" sz="1100">
                  <a:solidFill>
                    <a:schemeClr val="dk1"/>
                  </a:solidFill>
                  <a:effectLst/>
                  <a:latin typeface="+mn-lt"/>
                  <a:ea typeface="+mn-ea"/>
                  <a:cs typeface="+mn-cs"/>
                </a:rPr>
                <a:t> i </a:t>
              </a:r>
              <a:r>
                <a:rPr lang="hr-HR" sz="1100" b="1">
                  <a:solidFill>
                    <a:schemeClr val="dk1"/>
                  </a:solidFill>
                  <a:effectLst/>
                  <a:latin typeface="+mn-lt"/>
                  <a:ea typeface="+mn-ea"/>
                  <a:cs typeface="+mn-cs"/>
                </a:rPr>
                <a:t>Skup alata za analizu – VBA</a:t>
              </a:r>
              <a:r>
                <a:rPr lang="hr-HR" sz="1100">
                  <a:solidFill>
                    <a:schemeClr val="dk1"/>
                  </a:solidFill>
                  <a:effectLst/>
                  <a:latin typeface="+mn-lt"/>
                  <a:ea typeface="+mn-ea"/>
                  <a:cs typeface="+mn-cs"/>
                </a:rPr>
                <a:t>.</a:t>
              </a:r>
            </a:p>
            <a:p>
              <a:endParaRPr lang="hr-BA" sz="1100">
                <a:solidFill>
                  <a:schemeClr val="dk1"/>
                </a:solidFill>
                <a:effectLst/>
                <a:latin typeface="+mn-lt"/>
                <a:ea typeface="+mn-ea"/>
                <a:cs typeface="+mn-cs"/>
              </a:endParaRPr>
            </a:p>
            <a:p>
              <a:r>
                <a:rPr lang="hr-BA" sz="1100">
                  <a:solidFill>
                    <a:schemeClr val="dk1"/>
                  </a:solidFill>
                  <a:effectLst/>
                  <a:latin typeface="+mn-lt"/>
                  <a:ea typeface="+mn-ea"/>
                  <a:cs typeface="+mn-cs"/>
                </a:rPr>
                <a:t>p &gt; 0.05 H0 se ne odbacuje</a:t>
              </a:r>
              <a:endParaRPr lang="hr-HR">
                <a:effectLst/>
              </a:endParaRPr>
            </a:p>
            <a:p>
              <a:r>
                <a:rPr lang="hr-BA" sz="1100">
                  <a:solidFill>
                    <a:schemeClr val="dk1"/>
                  </a:solidFill>
                  <a:effectLst/>
                  <a:latin typeface="+mn-lt"/>
                  <a:ea typeface="+mn-ea"/>
                  <a:cs typeface="+mn-cs"/>
                </a:rPr>
                <a:t>p &lt; 0.05</a:t>
              </a:r>
              <a:r>
                <a:rPr lang="hr-BA" sz="1100" baseline="0">
                  <a:solidFill>
                    <a:schemeClr val="dk1"/>
                  </a:solidFill>
                  <a:effectLst/>
                  <a:latin typeface="+mn-lt"/>
                  <a:ea typeface="+mn-ea"/>
                  <a:cs typeface="+mn-cs"/>
                </a:rPr>
                <a:t> H0 se odbacuje i H1 podržava</a:t>
              </a:r>
              <a:endParaRPr lang="hr-HR">
                <a:effectLst/>
              </a:endParaRPr>
            </a:p>
            <a:p>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1a. testiranje hipoteze o aritmetičkoj sredini – dvosmjerni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=2*MIN(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1b. testiranje hipoteze o aritmetičkoj sredini – jednosmjerni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2. Testiranje hipoteze o razlici aritmetičkih sredina dvaju uzoraka</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DATA (PODACI), DATA ANALYSIS (ANALIZA PODATAKA),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GB" sz="1100" i="1">
                  <a:solidFill>
                    <a:schemeClr val="dk1"/>
                  </a:solidFill>
                  <a:effectLst/>
                  <a:latin typeface="+mn-lt"/>
                  <a:ea typeface="+mn-ea"/>
                  <a:cs typeface="+mn-cs"/>
                </a:rPr>
                <a:t>t-test: Paired two sample for Means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b. </a:t>
              </a:r>
              <a:r>
                <a:rPr lang="en-GB" sz="1100" i="1">
                  <a:solidFill>
                    <a:schemeClr val="dk1"/>
                  </a:solidFill>
                  <a:effectLst/>
                  <a:latin typeface="+mn-lt"/>
                  <a:ea typeface="+mn-ea"/>
                  <a:cs typeface="+mn-cs"/>
                </a:rPr>
                <a:t>t-test: Two-sample assuming 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 t-test: Two-sample assuming unequal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3. Testiranje varijanci</a:t>
              </a:r>
              <a:endParaRPr lang="hr-HR" sz="1100">
                <a:solidFill>
                  <a:schemeClr val="dk1"/>
                </a:solidFill>
                <a:effectLst/>
                <a:latin typeface="+mn-lt"/>
                <a:ea typeface="+mn-ea"/>
                <a:cs typeface="+mn-cs"/>
              </a:endParaRPr>
            </a:p>
            <a:p>
              <a:r>
                <a:rPr lang="hr-BA" sz="1100">
                  <a:solidFill>
                    <a:schemeClr val="dk1"/>
                  </a:solidFill>
                  <a:effectLst/>
                  <a:latin typeface="+mn-lt"/>
                  <a:ea typeface="+mn-ea"/>
                  <a:cs typeface="+mn-cs"/>
                </a:rPr>
                <a:t>=FTEST(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4. Testiranje distribucije</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=CHITEST(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5. Testiranje hipoteze o razlici 3 ili više aritmetičkih sredina</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DATA - DATA ANALYSIS - ANOVA SINGLE FACTOR</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endParaRPr lang="hr-HR" sz="1100"/>
            </a:p>
          </xdr:txBody>
        </xdr:sp>
      </mc:Choice>
      <mc:Fallback xmlns="">
        <xdr:sp macro="" textlink="">
          <xdr:nvSpPr>
            <xdr:cNvPr id="3" name="TextBox 11">
              <a:extLst>
                <a:ext uri="{FF2B5EF4-FFF2-40B4-BE49-F238E27FC236}">
                  <a16:creationId xmlns:a16="http://schemas.microsoft.com/office/drawing/2014/main" id="{4E4BD580-B530-450C-85F9-E549893FB6CF}"/>
                </a:ext>
              </a:extLst>
            </xdr:cNvPr>
            <xdr:cNvSpPr txBox="1"/>
          </xdr:nvSpPr>
          <xdr:spPr>
            <a:xfrm>
              <a:off x="635000" y="16592547"/>
              <a:ext cx="6724650" cy="2654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4. ISHOD</a:t>
              </a:r>
              <a:r>
                <a:rPr lang="en-US" sz="1800" b="1" baseline="0"/>
                <a:t> </a:t>
              </a:r>
            </a:p>
            <a:p>
              <a:endParaRPr lang="en-US" sz="1800" b="1" baseline="0"/>
            </a:p>
            <a:p>
              <a:r>
                <a:rPr lang="en-US" sz="1800" b="1" baseline="0"/>
                <a:t>TREND MODELI</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LINEARNI MODEL	y=bx+a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u ishodišnoj ____ </a:t>
              </a:r>
              <a:r>
                <a:rPr lang="hr-HR" sz="1100" b="1" u="sng">
                  <a:solidFill>
                    <a:schemeClr val="dk1"/>
                  </a:solidFill>
                  <a:effectLst/>
                  <a:latin typeface="+mn-lt"/>
                  <a:ea typeface="+mn-ea"/>
                  <a:cs typeface="+mn-cs"/>
                </a:rPr>
                <a:t>godini/mjesecu</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x je jedna </a:t>
              </a:r>
              <a:r>
                <a:rPr lang="hr-HR" sz="1100" b="1" u="sng">
                  <a:solidFill>
                    <a:schemeClr val="dk1"/>
                  </a:solidFill>
                  <a:effectLst/>
                  <a:latin typeface="+mn-lt"/>
                  <a:ea typeface="+mn-ea"/>
                  <a:cs typeface="+mn-cs"/>
                </a:rPr>
                <a:t>godina/mjesec</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y je </a:t>
              </a:r>
              <a:r>
                <a:rPr lang="hr-HR" sz="1100" b="1" u="sng">
                  <a:solidFill>
                    <a:schemeClr val="dk1"/>
                  </a:solidFill>
                  <a:effectLst/>
                  <a:latin typeface="+mn-lt"/>
                  <a:ea typeface="+mn-ea"/>
                  <a:cs typeface="+mn-cs"/>
                </a:rPr>
                <a:t>1/1000/milijun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tona, proizvoda, komada...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 Trend vrijednost za y u ishodišnoj _____ godini iznosi a jedinica.</a:t>
              </a:r>
            </a:p>
            <a:p>
              <a:r>
                <a:rPr lang="hr-HR" sz="1100">
                  <a:solidFill>
                    <a:schemeClr val="dk1"/>
                  </a:solidFill>
                  <a:effectLst/>
                  <a:latin typeface="+mn-lt"/>
                  <a:ea typeface="+mn-ea"/>
                  <a:cs typeface="+mn-cs"/>
                </a:rPr>
                <a:t>b = ____ U promatranom razdoblju y prosječno se godišnje </a:t>
              </a:r>
              <a:r>
                <a:rPr lang="hr-HR" sz="1100" u="sng">
                  <a:solidFill>
                    <a:schemeClr val="dk1"/>
                  </a:solidFill>
                  <a:effectLst/>
                  <a:latin typeface="+mn-lt"/>
                  <a:ea typeface="+mn-ea"/>
                  <a:cs typeface="+mn-cs"/>
                </a:rPr>
                <a:t>povećavao/smanjivao</a:t>
              </a:r>
              <a:r>
                <a:rPr lang="hr-HR" sz="1100">
                  <a:solidFill>
                    <a:schemeClr val="dk1"/>
                  </a:solidFill>
                  <a:effectLst/>
                  <a:latin typeface="+mn-lt"/>
                  <a:ea typeface="+mn-ea"/>
                  <a:cs typeface="+mn-cs"/>
                </a:rPr>
                <a:t> za b jedinica.</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EKSPONENCIJALNI MODEL	y=a*e^(cx)</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x=0 u ishodišnoj _____ </a:t>
              </a:r>
              <a:r>
                <a:rPr lang="hr-HR" sz="1100" b="1" u="sng">
                  <a:solidFill>
                    <a:schemeClr val="dk1"/>
                  </a:solidFill>
                  <a:effectLst/>
                  <a:latin typeface="+mn-lt"/>
                  <a:ea typeface="+mn-ea"/>
                  <a:cs typeface="+mn-cs"/>
                </a:rPr>
                <a:t>godini/mjesecu</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x je jedna </a:t>
              </a:r>
              <a:r>
                <a:rPr lang="hr-HR" sz="1100" b="1" u="sng">
                  <a:solidFill>
                    <a:schemeClr val="dk1"/>
                  </a:solidFill>
                  <a:effectLst/>
                  <a:latin typeface="+mn-lt"/>
                  <a:ea typeface="+mn-ea"/>
                  <a:cs typeface="+mn-cs"/>
                </a:rPr>
                <a:t>godina/mjesec</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jedinica za y je </a:t>
              </a:r>
              <a:r>
                <a:rPr lang="hr-HR" sz="1100" b="1" u="sng">
                  <a:solidFill>
                    <a:schemeClr val="dk1"/>
                  </a:solidFill>
                  <a:effectLst/>
                  <a:latin typeface="+mn-lt"/>
                  <a:ea typeface="+mn-ea"/>
                  <a:cs typeface="+mn-cs"/>
                </a:rPr>
                <a:t>1/1000/milijun</a:t>
              </a:r>
              <a:r>
                <a:rPr lang="hr-HR" sz="1100" b="1">
                  <a:solidFill>
                    <a:schemeClr val="dk1"/>
                  </a:solidFill>
                  <a:effectLst/>
                  <a:latin typeface="+mn-lt"/>
                  <a:ea typeface="+mn-ea"/>
                  <a:cs typeface="+mn-cs"/>
                </a:rPr>
                <a:t> </a:t>
              </a:r>
              <a:r>
                <a:rPr lang="hr-HR" sz="1100" b="1" u="sng">
                  <a:solidFill>
                    <a:schemeClr val="dk1"/>
                  </a:solidFill>
                  <a:effectLst/>
                  <a:latin typeface="+mn-lt"/>
                  <a:ea typeface="+mn-ea"/>
                  <a:cs typeface="+mn-cs"/>
                </a:rPr>
                <a:t>EUR, tona, proizvoda, komada...</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 = ____Trend vrijednost za y u ishodišnoj ____ godini iznosi a jedinica.</a:t>
              </a:r>
            </a:p>
            <a:p>
              <a:r>
                <a:rPr lang="hr-HR" sz="1100">
                  <a:solidFill>
                    <a:schemeClr val="dk1"/>
                  </a:solidFill>
                  <a:effectLst/>
                  <a:latin typeface="+mn-lt"/>
                  <a:ea typeface="+mn-ea"/>
                  <a:cs typeface="+mn-cs"/>
                </a:rPr>
                <a:t>c = ____U promatranom razdoblju y prosječno se godišnje </a:t>
              </a:r>
              <a:r>
                <a:rPr lang="hr-HR" sz="1100" u="sng">
                  <a:solidFill>
                    <a:schemeClr val="dk1"/>
                  </a:solidFill>
                  <a:effectLst/>
                  <a:latin typeface="+mn-lt"/>
                  <a:ea typeface="+mn-ea"/>
                  <a:cs typeface="+mn-cs"/>
                </a:rPr>
                <a:t>povećavao/smanjivao</a:t>
              </a:r>
              <a:r>
                <a:rPr lang="hr-HR" sz="1100">
                  <a:solidFill>
                    <a:schemeClr val="dk1"/>
                  </a:solidFill>
                  <a:effectLst/>
                  <a:latin typeface="+mn-lt"/>
                  <a:ea typeface="+mn-ea"/>
                  <a:cs typeface="+mn-cs"/>
                </a:rPr>
                <a:t> za c*100%</a:t>
              </a:r>
            </a:p>
            <a:p>
              <a:r>
                <a:rPr lang="hr-HR" sz="1100">
                  <a:solidFill>
                    <a:schemeClr val="dk1"/>
                  </a:solidFill>
                  <a:effectLst/>
                  <a:latin typeface="+mn-lt"/>
                  <a:ea typeface="+mn-ea"/>
                  <a:cs typeface="+mn-cs"/>
                </a:rPr>
                <a:t> </a:t>
              </a:r>
            </a:p>
            <a:p>
              <a:r>
                <a:rPr lang="en-GB" sz="1100">
                  <a:solidFill>
                    <a:schemeClr val="dk1"/>
                  </a:solidFill>
                  <a:effectLst/>
                  <a:latin typeface="+mn-lt"/>
                  <a:ea typeface="+mn-ea"/>
                  <a:cs typeface="+mn-cs"/>
                </a:rPr>
                <a:t>Napomena: Ako je c &gt; 0,05 trebamo izračunati b=exp(c) (na 4 decimale) i zapisati u formatu y=a*b^x</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s=(b-1)*100%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REPREZENTATIVNOST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R^2 % periodičnih promjena y objašnjeno je </a:t>
              </a:r>
              <a:r>
                <a:rPr lang="hr-HR" sz="1100" u="sng">
                  <a:solidFill>
                    <a:schemeClr val="dk1"/>
                  </a:solidFill>
                  <a:effectLst/>
                  <a:latin typeface="+mn-lt"/>
                  <a:ea typeface="+mn-ea"/>
                  <a:cs typeface="+mn-cs"/>
                </a:rPr>
                <a:t>linearnim/eksponencijalnim</a:t>
              </a:r>
              <a:r>
                <a:rPr lang="hr-HR" sz="1100">
                  <a:solidFill>
                    <a:schemeClr val="dk1"/>
                  </a:solidFill>
                  <a:effectLst/>
                  <a:latin typeface="+mn-lt"/>
                  <a:ea typeface="+mn-ea"/>
                  <a:cs typeface="+mn-cs"/>
                </a:rPr>
                <a:t> modelom.</a:t>
              </a:r>
            </a:p>
            <a:p>
              <a:endParaRPr lang="en-US" sz="1100"/>
            </a:p>
            <a:p>
              <a:r>
                <a:rPr lang="hr-HR" sz="1800" b="1">
                  <a:solidFill>
                    <a:schemeClr val="dk1"/>
                  </a:solidFill>
                  <a:effectLst/>
                  <a:latin typeface="+mn-lt"/>
                  <a:ea typeface="+mn-ea"/>
                  <a:cs typeface="+mn-cs"/>
                </a:rPr>
                <a:t>INDEKSI:</a:t>
              </a:r>
              <a:endParaRPr lang="hr-HR" sz="1800">
                <a:solidFill>
                  <a:schemeClr val="dk1"/>
                </a:solidFill>
                <a:effectLst/>
                <a:latin typeface="+mn-lt"/>
                <a:ea typeface="+mn-ea"/>
                <a:cs typeface="+mn-cs"/>
              </a:endParaRP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1. APSOLUTNE VRIJEDNOSTI (Yt) → VERIŽNI INDEKSI (Vt)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2. VERIŽNI INDEKSI (Vt) → APSOLUTNE VRIJEDNOSTI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3. APSOLUTNE VRIJEDNOSTI (Yt)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4. BAZNI  INDEKSI (It ____=100) → APSOLUTNE VRIJEDNOSTI (Yt)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=Y</a:t>
              </a:r>
              <a:r>
                <a:rPr lang="hr-HR" sz="1100" baseline="-25000">
                  <a:solidFill>
                    <a:schemeClr val="dk1"/>
                  </a:solidFill>
                  <a:effectLst/>
                  <a:latin typeface="+mn-lt"/>
                  <a:ea typeface="+mn-ea"/>
                  <a:cs typeface="+mn-cs"/>
                </a:rPr>
                <a:t>b</a:t>
              </a:r>
              <a:r>
                <a:rPr lang="hr-HR" sz="1100">
                  <a:solidFill>
                    <a:schemeClr val="dk1"/>
                  </a:solidFill>
                  <a:effectLst/>
                  <a:latin typeface="+mn-lt"/>
                  <a:ea typeface="+mn-ea"/>
                  <a:cs typeface="+mn-cs"/>
                </a:rPr>
                <a:t>(F4)*I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5. BAZNI  INDEKSI (It ____=100) → VERIŽNI INDEKSI (Vt)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2</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1</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6. VERIŽNI INDEKSI (Vt)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*100</a:t>
              </a:r>
            </a:p>
            <a:p>
              <a:r>
                <a:rPr lang="hr-HR" sz="1100">
                  <a:solidFill>
                    <a:schemeClr val="dk1"/>
                  </a:solidFill>
                  <a:effectLst/>
                  <a:latin typeface="+mn-lt"/>
                  <a:ea typeface="+mn-ea"/>
                  <a:cs typeface="+mn-cs"/>
                </a:rPr>
                <a:t>↓ I</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t-1</a:t>
              </a:r>
              <a:r>
                <a:rPr lang="hr-HR" sz="1100">
                  <a:solidFill>
                    <a:schemeClr val="dk1"/>
                  </a:solidFill>
                  <a:effectLst/>
                  <a:latin typeface="+mn-lt"/>
                  <a:ea typeface="+mn-ea"/>
                  <a:cs typeface="+mn-cs"/>
                </a:rPr>
                <a:t>*V</a:t>
              </a:r>
              <a:r>
                <a:rPr lang="hr-HR" sz="1100" baseline="-25000">
                  <a:solidFill>
                    <a:schemeClr val="dk1"/>
                  </a:solidFill>
                  <a:effectLst/>
                  <a:latin typeface="+mn-lt"/>
                  <a:ea typeface="+mn-ea"/>
                  <a:cs typeface="+mn-cs"/>
                </a:rPr>
                <a:t>t</a:t>
              </a:r>
              <a:r>
                <a:rPr lang="hr-HR" sz="1100">
                  <a:solidFill>
                    <a:schemeClr val="dk1"/>
                  </a:solidFill>
                  <a:effectLst/>
                  <a:latin typeface="+mn-lt"/>
                  <a:ea typeface="+mn-ea"/>
                  <a:cs typeface="+mn-cs"/>
                </a:rPr>
                <a:t>/100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7. BAZNI  INDEKSI (It ____=100) → BAZNI  INDEKSI (It ____=100)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N</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t</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/I</a:t>
              </a:r>
              <a:r>
                <a:rPr lang="hr-HR" sz="1100" baseline="-25000">
                  <a:solidFill>
                    <a:schemeClr val="dk1"/>
                  </a:solidFill>
                  <a:effectLst/>
                  <a:latin typeface="+mn-lt"/>
                  <a:ea typeface="+mn-ea"/>
                  <a:cs typeface="+mn-cs"/>
                </a:rPr>
                <a:t>b</a:t>
              </a:r>
              <a:r>
                <a:rPr lang="hr-HR" sz="1100" baseline="30000">
                  <a:solidFill>
                    <a:schemeClr val="dk1"/>
                  </a:solidFill>
                  <a:effectLst/>
                  <a:latin typeface="+mn-lt"/>
                  <a:ea typeface="+mn-ea"/>
                  <a:cs typeface="+mn-cs"/>
                </a:rPr>
                <a:t>S</a:t>
              </a:r>
              <a:r>
                <a:rPr lang="hr-HR" sz="1100">
                  <a:solidFill>
                    <a:schemeClr val="dk1"/>
                  </a:solidFill>
                  <a:effectLst/>
                  <a:latin typeface="+mn-lt"/>
                  <a:ea typeface="+mn-ea"/>
                  <a:cs typeface="+mn-cs"/>
                </a:rPr>
                <a:t>(F4)*100</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SKUPNI INDEKSI</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1. Za koliko su se promijenile </a:t>
              </a:r>
              <a:r>
                <a:rPr lang="hr-HR" sz="1100" u="sng">
                  <a:solidFill>
                    <a:schemeClr val="dk1"/>
                  </a:solidFill>
                  <a:effectLst/>
                  <a:latin typeface="+mn-lt"/>
                  <a:ea typeface="+mn-ea"/>
                  <a:cs typeface="+mn-cs"/>
                </a:rPr>
                <a:t>cijene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količine iz početne godine</a:t>
              </a:r>
              <a:r>
                <a:rPr lang="hr-HR" sz="1100">
                  <a:solidFill>
                    <a:schemeClr val="dk1"/>
                  </a:solidFill>
                  <a:effectLst/>
                  <a:latin typeface="+mn-lt"/>
                  <a:ea typeface="+mn-ea"/>
                  <a:cs typeface="+mn-cs"/>
                </a:rPr>
                <a:t>?</a:t>
              </a:r>
            </a:p>
            <a:p>
              <a:pPr/>
              <a:r>
                <a:rPr lang="hr-HR" sz="1100" i="0">
                  <a:solidFill>
                    <a:schemeClr val="dk1"/>
                  </a:solidFill>
                  <a:effectLst/>
                  <a:latin typeface="Cambria Math" panose="02040503050406030204" pitchFamily="18" charset="0"/>
                  <a:ea typeface="+mn-ea"/>
                  <a:cs typeface="+mn-cs"/>
                </a:rPr>
                <a:t>𝑃(𝑞0)=  (∑</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2. Za koliko su se promijenile </a:t>
              </a:r>
              <a:r>
                <a:rPr lang="hr-HR" sz="1100" u="sng">
                  <a:solidFill>
                    <a:schemeClr val="dk1"/>
                  </a:solidFill>
                  <a:effectLst/>
                  <a:latin typeface="+mn-lt"/>
                  <a:ea typeface="+mn-ea"/>
                  <a:cs typeface="+mn-cs"/>
                </a:rPr>
                <a:t>cijene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količine iz konačne godine</a:t>
              </a:r>
              <a:r>
                <a:rPr lang="hr-HR" sz="1100">
                  <a:solidFill>
                    <a:schemeClr val="dk1"/>
                  </a:solidFill>
                  <a:effectLst/>
                  <a:latin typeface="+mn-lt"/>
                  <a:ea typeface="+mn-ea"/>
                  <a:cs typeface="+mn-cs"/>
                </a:rPr>
                <a:t>?</a:t>
              </a:r>
            </a:p>
            <a:p>
              <a:pPr/>
              <a:r>
                <a:rPr lang="hr-HR" sz="1100" i="0">
                  <a:solidFill>
                    <a:schemeClr val="dk1"/>
                  </a:solidFill>
                  <a:effectLst/>
                  <a:latin typeface="Cambria Math" panose="02040503050406030204" pitchFamily="18" charset="0"/>
                  <a:ea typeface="+mn-ea"/>
                  <a:cs typeface="+mn-cs"/>
                </a:rPr>
                <a:t>𝑃(𝑞</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  (∑</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3. Za koliko su se promijenile </a:t>
              </a:r>
              <a:r>
                <a:rPr lang="hr-HR" sz="1100" u="sng">
                  <a:solidFill>
                    <a:schemeClr val="dk1"/>
                  </a:solidFill>
                  <a:effectLst/>
                  <a:latin typeface="+mn-lt"/>
                  <a:ea typeface="+mn-ea"/>
                  <a:cs typeface="+mn-cs"/>
                </a:rPr>
                <a:t>količine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cijene iz početne godine</a:t>
              </a:r>
              <a:r>
                <a:rPr lang="hr-HR" sz="1100">
                  <a:solidFill>
                    <a:schemeClr val="dk1"/>
                  </a:solidFill>
                  <a:effectLst/>
                  <a:latin typeface="+mn-lt"/>
                  <a:ea typeface="+mn-ea"/>
                  <a:cs typeface="+mn-cs"/>
                </a:rPr>
                <a:t>?</a:t>
              </a:r>
            </a:p>
            <a:p>
              <a:pPr/>
              <a:r>
                <a:rPr lang="hr-BA" sz="1100" b="0" i="0">
                  <a:solidFill>
                    <a:schemeClr val="dk1"/>
                  </a:solidFill>
                  <a:effectLst/>
                  <a:latin typeface="Cambria Math" panose="02040503050406030204" pitchFamily="18" charset="0"/>
                  <a:ea typeface="+mn-ea"/>
                  <a:cs typeface="+mn-cs"/>
                </a:rPr>
                <a:t>𝑄</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0)=  (∑</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4. Za koliko su se promijenile </a:t>
              </a:r>
              <a:r>
                <a:rPr lang="hr-HR" sz="1100" u="sng">
                  <a:solidFill>
                    <a:schemeClr val="dk1"/>
                  </a:solidFill>
                  <a:effectLst/>
                  <a:latin typeface="+mn-lt"/>
                  <a:ea typeface="+mn-ea"/>
                  <a:cs typeface="+mn-cs"/>
                </a:rPr>
                <a:t>količine</a:t>
              </a:r>
              <a:r>
                <a:rPr lang="hr-HR" sz="1100">
                  <a:solidFill>
                    <a:schemeClr val="dk1"/>
                  </a:solidFill>
                  <a:effectLst/>
                  <a:latin typeface="+mn-lt"/>
                  <a:ea typeface="+mn-ea"/>
                  <a:cs typeface="+mn-cs"/>
                </a:rPr>
                <a:t>..., računajući uz neizmjenjene </a:t>
              </a:r>
              <a:r>
                <a:rPr lang="hr-HR" sz="1100" u="sng">
                  <a:solidFill>
                    <a:schemeClr val="dk1"/>
                  </a:solidFill>
                  <a:effectLst/>
                  <a:latin typeface="+mn-lt"/>
                  <a:ea typeface="+mn-ea"/>
                  <a:cs typeface="+mn-cs"/>
                </a:rPr>
                <a:t>cijene iz konačne godine</a:t>
              </a:r>
              <a:r>
                <a:rPr lang="hr-HR" sz="1100">
                  <a:solidFill>
                    <a:schemeClr val="dk1"/>
                  </a:solidFill>
                  <a:effectLst/>
                  <a:latin typeface="+mn-lt"/>
                  <a:ea typeface="+mn-ea"/>
                  <a:cs typeface="+mn-cs"/>
                </a:rPr>
                <a:t>?</a:t>
              </a:r>
            </a:p>
            <a:p>
              <a:pPr/>
              <a:r>
                <a:rPr lang="hr-BA" sz="1100" b="0" i="0">
                  <a:solidFill>
                    <a:schemeClr val="dk1"/>
                  </a:solidFill>
                  <a:effectLst/>
                  <a:latin typeface="Cambria Math" panose="02040503050406030204" pitchFamily="18" charset="0"/>
                  <a:ea typeface="+mn-ea"/>
                  <a:cs typeface="+mn-cs"/>
                </a:rPr>
                <a:t>𝑄</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 </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a:t>
              </a:r>
              <a:r>
                <a:rPr lang="hr-HR" sz="1100" b="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𝑝</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b="0" i="0">
                  <a:solidFill>
                    <a:schemeClr val="dk1"/>
                  </a:solidFill>
                  <a:effectLst/>
                  <a:latin typeface="Cambria Math" panose="02040503050406030204" pitchFamily="18" charset="0"/>
                  <a:ea typeface="+mn-ea"/>
                  <a:cs typeface="+mn-cs"/>
                </a:rPr>
                <a:t>𝑞</a:t>
              </a:r>
              <a:r>
                <a:rPr lang="hr-HR" sz="1100" b="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 </a:t>
              </a:r>
              <a:r>
                <a:rPr lang="hr-HR" sz="1100" b="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5. Za koliko su se promijenile </a:t>
              </a:r>
              <a:r>
                <a:rPr lang="hr-HR" sz="1100" u="sng">
                  <a:solidFill>
                    <a:schemeClr val="dk1"/>
                  </a:solidFill>
                  <a:effectLst/>
                  <a:latin typeface="+mn-lt"/>
                  <a:ea typeface="+mn-ea"/>
                  <a:cs typeface="+mn-cs"/>
                </a:rPr>
                <a:t>vrijednosti</a:t>
              </a:r>
              <a:r>
                <a:rPr lang="hr-HR" sz="1100">
                  <a:solidFill>
                    <a:schemeClr val="dk1"/>
                  </a:solidFill>
                  <a:effectLst/>
                  <a:latin typeface="+mn-lt"/>
                  <a:ea typeface="+mn-ea"/>
                  <a:cs typeface="+mn-cs"/>
                </a:rPr>
                <a:t>..., ...?</a:t>
              </a:r>
            </a:p>
            <a:p>
              <a:pPr/>
              <a:r>
                <a:rPr lang="hr-BA" sz="1100" b="0" i="0">
                  <a:solidFill>
                    <a:schemeClr val="dk1"/>
                  </a:solidFill>
                  <a:effectLst/>
                  <a:latin typeface="Cambria Math" panose="02040503050406030204" pitchFamily="18" charset="0"/>
                  <a:ea typeface="+mn-ea"/>
                  <a:cs typeface="+mn-cs"/>
                </a:rPr>
                <a:t>𝑉</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1</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𝑞</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1 </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𝑝</a:t>
              </a:r>
              <a:r>
                <a:rPr lang="hr-HR" sz="1100" i="0">
                  <a:solidFill>
                    <a:schemeClr val="dk1"/>
                  </a:solidFill>
                  <a:effectLst/>
                  <a:latin typeface="Cambria Math" panose="02040503050406030204" pitchFamily="18" charset="0"/>
                  <a:ea typeface="+mn-ea"/>
                  <a:cs typeface="+mn-cs"/>
                </a:rPr>
                <a:t>_</a:t>
              </a:r>
              <a:r>
                <a:rPr lang="hr-BA" sz="1100" b="0" i="0">
                  <a:solidFill>
                    <a:schemeClr val="dk1"/>
                  </a:solidFill>
                  <a:effectLst/>
                  <a:latin typeface="Cambria Math" panose="02040503050406030204" pitchFamily="18" charset="0"/>
                  <a:ea typeface="+mn-ea"/>
                  <a:cs typeface="+mn-cs"/>
                </a:rPr>
                <a:t>0</a:t>
              </a:r>
              <a:r>
                <a:rPr lang="hr-HR" sz="1100" i="0">
                  <a:solidFill>
                    <a:schemeClr val="dk1"/>
                  </a:solidFill>
                  <a:effectLst/>
                  <a:latin typeface="Cambria Math" panose="02040503050406030204" pitchFamily="18" charset="0"/>
                  <a:ea typeface="+mn-ea"/>
                  <a:cs typeface="+mn-cs"/>
                </a:rPr>
                <a:t>∙</a:t>
              </a:r>
              <a:r>
                <a:rPr lang="hr-BA" sz="1100" i="0">
                  <a:solidFill>
                    <a:schemeClr val="dk1"/>
                  </a:solidFill>
                  <a:effectLst/>
                  <a:latin typeface="Cambria Math" panose="02040503050406030204" pitchFamily="18" charset="0"/>
                  <a:ea typeface="+mn-ea"/>
                  <a:cs typeface="+mn-cs"/>
                </a:rPr>
                <a:t>𝑞</a:t>
              </a:r>
              <a:r>
                <a:rPr lang="hr-HR" sz="1100" i="0">
                  <a:solidFill>
                    <a:schemeClr val="dk1"/>
                  </a:solidFill>
                  <a:effectLst/>
                  <a:latin typeface="Cambria Math" panose="02040503050406030204" pitchFamily="18" charset="0"/>
                  <a:ea typeface="+mn-ea"/>
                  <a:cs typeface="+mn-cs"/>
                </a:rPr>
                <a:t>_</a:t>
              </a:r>
              <a:r>
                <a:rPr lang="hr-BA" sz="1100" i="0">
                  <a:solidFill>
                    <a:schemeClr val="dk1"/>
                  </a:solidFill>
                  <a:effectLst/>
                  <a:latin typeface="Cambria Math" panose="02040503050406030204" pitchFamily="18" charset="0"/>
                  <a:ea typeface="+mn-ea"/>
                  <a:cs typeface="+mn-cs"/>
                </a:rPr>
                <a:t>0 </a:t>
              </a:r>
              <a:r>
                <a:rPr lang="hr-HR" sz="1100" i="0">
                  <a:solidFill>
                    <a:schemeClr val="dk1"/>
                  </a:solidFill>
                  <a:effectLst/>
                  <a:latin typeface="Cambria Math" panose="02040503050406030204" pitchFamily="18" charset="0"/>
                  <a:ea typeface="+mn-ea"/>
                  <a:cs typeface="+mn-cs"/>
                </a:rPr>
                <a:t>〗)</a:t>
              </a:r>
              <a:endParaRPr lang="hr-HR"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hr-HR" sz="1100" b="1">
                  <a:solidFill>
                    <a:schemeClr val="dk1"/>
                  </a:solidFill>
                  <a:effectLst/>
                  <a:latin typeface="+mn-lt"/>
                  <a:ea typeface="+mn-ea"/>
                  <a:cs typeface="+mn-cs"/>
                </a:rPr>
                <a:t>REALNE PLAĆE (___=100) = NOMINALNE PLAĆE / BAZNI INDEKSI TROŠKOVA ŽIVOTA*100</a:t>
              </a:r>
              <a:endParaRPr lang="hr-HR" sz="1100">
                <a:solidFill>
                  <a:schemeClr val="dk1"/>
                </a:solidFill>
                <a:effectLst/>
                <a:latin typeface="+mn-lt"/>
                <a:ea typeface="+mn-ea"/>
                <a:cs typeface="+mn-cs"/>
              </a:endParaRPr>
            </a:p>
            <a:p>
              <a:r>
                <a:rPr lang="hr-HR" sz="1100" b="1">
                  <a:solidFill>
                    <a:schemeClr val="dk1"/>
                  </a:solidFill>
                  <a:effectLst/>
                  <a:latin typeface="+mn-lt"/>
                  <a:ea typeface="+mn-ea"/>
                  <a:cs typeface="+mn-cs"/>
                </a:rPr>
                <a:t>INDEKS REALNE PLAĆE (___=100) = BAZNI INDEKS NOMINALNE PLAĆE / BAZNI INDEKSI TROŠKOVA ŽIVOTA*100</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r>
                <a:rPr lang="en-US" sz="1800" b="1"/>
                <a:t>5. ISHOD</a:t>
              </a:r>
            </a:p>
            <a:p>
              <a:endParaRPr lang="en-US" sz="1800" b="1"/>
            </a:p>
            <a:p>
              <a:r>
                <a:rPr lang="hr-HR" sz="1800" b="1">
                  <a:solidFill>
                    <a:schemeClr val="dk1"/>
                  </a:solidFill>
                  <a:effectLst/>
                  <a:latin typeface="+mn-lt"/>
                  <a:ea typeface="+mn-ea"/>
                  <a:cs typeface="+mn-cs"/>
                </a:rPr>
                <a:t>Normalna krivulja</a:t>
              </a:r>
            </a:p>
            <a:p>
              <a:r>
                <a:rPr lang="hr-HR" sz="1100">
                  <a:solidFill>
                    <a:schemeClr val="dk1"/>
                  </a:solidFill>
                  <a:effectLst/>
                  <a:latin typeface="+mn-lt"/>
                  <a:ea typeface="+mn-ea"/>
                  <a:cs typeface="+mn-cs"/>
                </a:rPr>
                <a:t>Pravilo 68 – 95 – 99,7</a:t>
              </a:r>
            </a:p>
            <a:p>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=NORM.DIST(X; aritm_sredina;stdev; TRUE)</a:t>
              </a:r>
            </a:p>
            <a:p>
              <a:r>
                <a:rPr lang="hr-HR" sz="1100">
                  <a:solidFill>
                    <a:schemeClr val="dk1"/>
                  </a:solidFill>
                  <a:effectLst/>
                  <a:latin typeface="+mn-lt"/>
                  <a:ea typeface="+mn-ea"/>
                  <a:cs typeface="+mn-cs"/>
                </a:rPr>
                <a:t>=NORM.INV(postotak; aritmetička_sredina; stand_devijacija)</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ea typeface="+mn-ea"/>
                  <a:cs typeface="+mn-cs"/>
                </a:rPr>
                <a:t>Standardna</a:t>
              </a:r>
              <a:r>
                <a:rPr lang="en-US" sz="1100" baseline="0">
                  <a:solidFill>
                    <a:schemeClr val="dk1"/>
                  </a:solidFill>
                  <a:effectLst/>
                  <a:ea typeface="+mn-ea"/>
                  <a:cs typeface="+mn-cs"/>
                </a:rPr>
                <a:t> greška</a:t>
              </a:r>
              <a:r>
                <a:rPr lang="hr-HR" sz="1100" i="0">
                  <a:solidFill>
                    <a:schemeClr val="dk1"/>
                  </a:solidFill>
                  <a:effectLst/>
                  <a:latin typeface="Cambria Math" panose="02040503050406030204" pitchFamily="18" charset="0"/>
                  <a:ea typeface="+mn-ea"/>
                  <a:cs typeface="+mn-cs"/>
                </a:rPr>
                <a:t>=𝜎/√𝑛</a:t>
              </a:r>
              <a:endParaRPr lang="hr-HR" sz="1100">
                <a:solidFill>
                  <a:schemeClr val="dk1"/>
                </a:solidFill>
                <a:effectLst/>
                <a:latin typeface="+mn-lt"/>
                <a:ea typeface="+mn-ea"/>
                <a:cs typeface="+mn-cs"/>
              </a:endParaRPr>
            </a:p>
            <a:p>
              <a:r>
                <a:rPr lang="hr-HR" sz="1100" i="1">
                  <a:solidFill>
                    <a:schemeClr val="dk1"/>
                  </a:solidFill>
                  <a:effectLst/>
                  <a:latin typeface="+mn-lt"/>
                  <a:ea typeface="+mn-ea"/>
                  <a:cs typeface="+mn-cs"/>
                </a:rPr>
                <a:t>Intervali pouzdanosti	</a:t>
              </a:r>
              <a:r>
                <a:rPr lang="hr-HR" sz="1100" i="0">
                  <a:solidFill>
                    <a:schemeClr val="dk1"/>
                  </a:solidFill>
                  <a:effectLst/>
                  <a:latin typeface="Cambria Math" panose="02040503050406030204" pitchFamily="18" charset="0"/>
                  <a:ea typeface="+mn-ea"/>
                  <a:cs typeface="+mn-cs"/>
                </a:rPr>
                <a:t>𝑥=𝑥 ̅±1.96⋅𝜎/(√𝑛)</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800" b="1"/>
                <a:t>6. ISHOD</a:t>
              </a:r>
            </a:p>
            <a:p>
              <a:endParaRPr lang="en-US" sz="1800" b="1"/>
            </a:p>
            <a:p>
              <a:r>
                <a:rPr lang="hr-HR" sz="1800" b="1">
                  <a:solidFill>
                    <a:schemeClr val="dk1"/>
                  </a:solidFill>
                  <a:effectLst/>
                  <a:latin typeface="+mn-lt"/>
                  <a:ea typeface="+mn-ea"/>
                  <a:cs typeface="+mn-cs"/>
                </a:rPr>
                <a:t>TESTIRANJE HIPOTEZA</a:t>
              </a:r>
            </a:p>
            <a:p>
              <a:r>
                <a:rPr lang="hr-HR" sz="1100" b="1">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Ako nema </a:t>
              </a:r>
              <a:r>
                <a:rPr lang="hr-HR" sz="1100" b="1">
                  <a:solidFill>
                    <a:schemeClr val="dk1"/>
                  </a:solidFill>
                  <a:effectLst/>
                  <a:latin typeface="+mn-lt"/>
                  <a:ea typeface="+mn-ea"/>
                  <a:cs typeface="+mn-cs"/>
                </a:rPr>
                <a:t>Data analysis/Analiza podataka</a:t>
              </a:r>
              <a:r>
                <a:rPr lang="hr-HR" sz="1100">
                  <a:solidFill>
                    <a:schemeClr val="dk1"/>
                  </a:solidFill>
                  <a:effectLst/>
                  <a:latin typeface="+mn-lt"/>
                  <a:ea typeface="+mn-ea"/>
                  <a:cs typeface="+mn-cs"/>
                </a:rPr>
                <a:t>, klik na </a:t>
              </a:r>
              <a:r>
                <a:rPr lang="hr-HR" sz="1100" b="1">
                  <a:solidFill>
                    <a:schemeClr val="dk1"/>
                  </a:solidFill>
                  <a:effectLst/>
                  <a:latin typeface="+mn-lt"/>
                  <a:ea typeface="+mn-ea"/>
                  <a:cs typeface="+mn-cs"/>
                </a:rPr>
                <a:t>File</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Options</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Add-ins</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Go</a:t>
              </a:r>
              <a:r>
                <a:rPr lang="hr-HR" sz="1100">
                  <a:solidFill>
                    <a:schemeClr val="dk1"/>
                  </a:solidFill>
                  <a:effectLst/>
                  <a:latin typeface="+mn-lt"/>
                  <a:ea typeface="+mn-ea"/>
                  <a:cs typeface="+mn-cs"/>
                </a:rPr>
                <a:t> –</a:t>
              </a:r>
            </a:p>
            <a:p>
              <a:r>
                <a:rPr lang="hr-HR" sz="1100">
                  <a:solidFill>
                    <a:schemeClr val="dk1"/>
                  </a:solidFill>
                  <a:effectLst/>
                  <a:latin typeface="+mn-lt"/>
                  <a:ea typeface="+mn-ea"/>
                  <a:cs typeface="+mn-cs"/>
                </a:rPr>
                <a:t>uključimo </a:t>
              </a:r>
              <a:r>
                <a:rPr lang="hr-HR" sz="1100" b="1">
                  <a:solidFill>
                    <a:schemeClr val="dk1"/>
                  </a:solidFill>
                  <a:effectLst/>
                  <a:latin typeface="+mn-lt"/>
                  <a:ea typeface="+mn-ea"/>
                  <a:cs typeface="+mn-cs"/>
                </a:rPr>
                <a:t>Analysis ToolPak</a:t>
              </a:r>
              <a:r>
                <a:rPr lang="hr-HR" sz="1100">
                  <a:solidFill>
                    <a:schemeClr val="dk1"/>
                  </a:solidFill>
                  <a:effectLst/>
                  <a:latin typeface="+mn-lt"/>
                  <a:ea typeface="+mn-ea"/>
                  <a:cs typeface="+mn-cs"/>
                </a:rPr>
                <a:t> i </a:t>
              </a:r>
              <a:r>
                <a:rPr lang="hr-HR" sz="1100" b="1">
                  <a:solidFill>
                    <a:schemeClr val="dk1"/>
                  </a:solidFill>
                  <a:effectLst/>
                  <a:latin typeface="+mn-lt"/>
                  <a:ea typeface="+mn-ea"/>
                  <a:cs typeface="+mn-cs"/>
                </a:rPr>
                <a:t>Analysis ToolPak VBA</a:t>
              </a:r>
              <a:r>
                <a:rPr lang="hr-HR" sz="1100">
                  <a:solidFill>
                    <a:schemeClr val="dk1"/>
                  </a:solidFill>
                  <a:effectLst/>
                  <a:latin typeface="+mn-lt"/>
                  <a:ea typeface="+mn-ea"/>
                  <a:cs typeface="+mn-cs"/>
                </a:rPr>
                <a:t> / </a:t>
              </a:r>
              <a:r>
                <a:rPr lang="hr-HR" sz="1100" b="1">
                  <a:solidFill>
                    <a:schemeClr val="dk1"/>
                  </a:solidFill>
                  <a:effectLst/>
                  <a:latin typeface="+mn-lt"/>
                  <a:ea typeface="+mn-ea"/>
                  <a:cs typeface="+mn-cs"/>
                </a:rPr>
                <a:t>Skup alata za analizu</a:t>
              </a:r>
              <a:r>
                <a:rPr lang="hr-HR" sz="1100">
                  <a:solidFill>
                    <a:schemeClr val="dk1"/>
                  </a:solidFill>
                  <a:effectLst/>
                  <a:latin typeface="+mn-lt"/>
                  <a:ea typeface="+mn-ea"/>
                  <a:cs typeface="+mn-cs"/>
                </a:rPr>
                <a:t> i </a:t>
              </a:r>
              <a:r>
                <a:rPr lang="hr-HR" sz="1100" b="1">
                  <a:solidFill>
                    <a:schemeClr val="dk1"/>
                  </a:solidFill>
                  <a:effectLst/>
                  <a:latin typeface="+mn-lt"/>
                  <a:ea typeface="+mn-ea"/>
                  <a:cs typeface="+mn-cs"/>
                </a:rPr>
                <a:t>Skup alata za analizu – VBA</a:t>
              </a:r>
              <a:r>
                <a:rPr lang="hr-HR" sz="1100">
                  <a:solidFill>
                    <a:schemeClr val="dk1"/>
                  </a:solidFill>
                  <a:effectLst/>
                  <a:latin typeface="+mn-lt"/>
                  <a:ea typeface="+mn-ea"/>
                  <a:cs typeface="+mn-cs"/>
                </a:rPr>
                <a:t>.</a:t>
              </a:r>
            </a:p>
            <a:p>
              <a:endParaRPr lang="hr-BA" sz="1100">
                <a:solidFill>
                  <a:schemeClr val="dk1"/>
                </a:solidFill>
                <a:effectLst/>
                <a:latin typeface="+mn-lt"/>
                <a:ea typeface="+mn-ea"/>
                <a:cs typeface="+mn-cs"/>
              </a:endParaRPr>
            </a:p>
            <a:p>
              <a:r>
                <a:rPr lang="hr-BA" sz="1100">
                  <a:solidFill>
                    <a:schemeClr val="dk1"/>
                  </a:solidFill>
                  <a:effectLst/>
                  <a:latin typeface="+mn-lt"/>
                  <a:ea typeface="+mn-ea"/>
                  <a:cs typeface="+mn-cs"/>
                </a:rPr>
                <a:t>p &gt; 0.05 H0 se ne odbacuje</a:t>
              </a:r>
              <a:endParaRPr lang="hr-HR">
                <a:effectLst/>
              </a:endParaRPr>
            </a:p>
            <a:p>
              <a:r>
                <a:rPr lang="hr-BA" sz="1100">
                  <a:solidFill>
                    <a:schemeClr val="dk1"/>
                  </a:solidFill>
                  <a:effectLst/>
                  <a:latin typeface="+mn-lt"/>
                  <a:ea typeface="+mn-ea"/>
                  <a:cs typeface="+mn-cs"/>
                </a:rPr>
                <a:t>p &lt; 0.05</a:t>
              </a:r>
              <a:r>
                <a:rPr lang="hr-BA" sz="1100" baseline="0">
                  <a:solidFill>
                    <a:schemeClr val="dk1"/>
                  </a:solidFill>
                  <a:effectLst/>
                  <a:latin typeface="+mn-lt"/>
                  <a:ea typeface="+mn-ea"/>
                  <a:cs typeface="+mn-cs"/>
                </a:rPr>
                <a:t> H0 se odbacuje i H1 podržava</a:t>
              </a:r>
              <a:endParaRPr lang="hr-HR">
                <a:effectLst/>
              </a:endParaRPr>
            </a:p>
            <a:p>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1a. testiranje hipoteze o aritmetičkoj sredini – dvosmjerni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=2*MIN(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1b. testiranje hipoteze o aritmetičkoj sredini – jednosmjerni test</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=1- ZTEST( )</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=MIN(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2. Testiranje hipoteze o razlici aritmetičkih sredina dvaju uzoraka</a:t>
              </a:r>
              <a:endParaRPr lang="hr-HR" sz="1100">
                <a:solidFill>
                  <a:schemeClr val="dk1"/>
                </a:solidFill>
                <a:effectLst/>
                <a:latin typeface="+mn-lt"/>
                <a:ea typeface="+mn-ea"/>
                <a:cs typeface="+mn-cs"/>
              </a:endParaRPr>
            </a:p>
            <a:p>
              <a:r>
                <a:rPr lang="en-GB" sz="1100" i="1">
                  <a:solidFill>
                    <a:schemeClr val="dk1"/>
                  </a:solidFill>
                  <a:effectLst/>
                  <a:latin typeface="+mn-lt"/>
                  <a:ea typeface="+mn-ea"/>
                  <a:cs typeface="+mn-cs"/>
                </a:rPr>
                <a:t>DATA (PODACI), DATA ANALYSIS (ANALIZA PODATAKA),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GB" sz="1100" i="1">
                  <a:solidFill>
                    <a:schemeClr val="dk1"/>
                  </a:solidFill>
                  <a:effectLst/>
                  <a:latin typeface="+mn-lt"/>
                  <a:ea typeface="+mn-ea"/>
                  <a:cs typeface="+mn-cs"/>
                </a:rPr>
                <a:t>t-test: Paired two sample for Means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b. </a:t>
              </a:r>
              <a:r>
                <a:rPr lang="en-GB" sz="1100" i="1">
                  <a:solidFill>
                    <a:schemeClr val="dk1"/>
                  </a:solidFill>
                  <a:effectLst/>
                  <a:latin typeface="+mn-lt"/>
                  <a:ea typeface="+mn-ea"/>
                  <a:cs typeface="+mn-cs"/>
                </a:rPr>
                <a:t>t-test: Two-sample assuming 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 t-test: Two-sample assuming unequal Variances</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3. Testiranje varijanci</a:t>
              </a:r>
              <a:endParaRPr lang="hr-HR" sz="1100">
                <a:solidFill>
                  <a:schemeClr val="dk1"/>
                </a:solidFill>
                <a:effectLst/>
                <a:latin typeface="+mn-lt"/>
                <a:ea typeface="+mn-ea"/>
                <a:cs typeface="+mn-cs"/>
              </a:endParaRPr>
            </a:p>
            <a:p>
              <a:r>
                <a:rPr lang="hr-BA" sz="1100">
                  <a:solidFill>
                    <a:schemeClr val="dk1"/>
                  </a:solidFill>
                  <a:effectLst/>
                  <a:latin typeface="+mn-lt"/>
                  <a:ea typeface="+mn-ea"/>
                  <a:cs typeface="+mn-cs"/>
                </a:rPr>
                <a:t>=FTEST(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4. Testiranje distribucije</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=CHITEST(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5. Testiranje hipoteze o razlici 3 ili više aritmetičkih sredina</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DATA - DATA ANALYSIS - ANOVA SINGLE FACTOR</a:t>
              </a:r>
              <a:endParaRPr lang="hr-H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hr-HR" sz="1100">
                <a:solidFill>
                  <a:schemeClr val="dk1"/>
                </a:solidFill>
                <a:effectLst/>
                <a:latin typeface="+mn-lt"/>
                <a:ea typeface="+mn-ea"/>
                <a:cs typeface="+mn-cs"/>
              </a:endParaRPr>
            </a:p>
            <a:p>
              <a:endParaRPr lang="hr-HR" sz="1100"/>
            </a:p>
          </xdr:txBody>
        </xdr:sp>
      </mc:Fallback>
    </mc:AlternateContent>
    <xdr:clientData/>
  </xdr:twoCellAnchor>
  <xdr:twoCellAnchor editAs="oneCell">
    <xdr:from>
      <xdr:col>1</xdr:col>
      <xdr:colOff>473075</xdr:colOff>
      <xdr:row>175</xdr:row>
      <xdr:rowOff>38100</xdr:rowOff>
    </xdr:from>
    <xdr:to>
      <xdr:col>10</xdr:col>
      <xdr:colOff>121285</xdr:colOff>
      <xdr:row>189</xdr:row>
      <xdr:rowOff>40005</xdr:rowOff>
    </xdr:to>
    <xdr:pic>
      <xdr:nvPicPr>
        <xdr:cNvPr id="4" name="Picture 13">
          <a:extLst>
            <a:ext uri="{FF2B5EF4-FFF2-40B4-BE49-F238E27FC236}">
              <a16:creationId xmlns:a16="http://schemas.microsoft.com/office/drawing/2014/main" id="{ABF18390-9971-45FA-B3D3-09A2FE3468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33423225"/>
          <a:ext cx="4877435" cy="2668905"/>
        </a:xfrm>
        <a:prstGeom prst="rect">
          <a:avLst/>
        </a:prstGeom>
      </xdr:spPr>
    </xdr:pic>
    <xdr:clientData/>
  </xdr:twoCellAnchor>
  <xdr:twoCellAnchor editAs="oneCell">
    <xdr:from>
      <xdr:col>12</xdr:col>
      <xdr:colOff>368300</xdr:colOff>
      <xdr:row>179</xdr:row>
      <xdr:rowOff>57150</xdr:rowOff>
    </xdr:from>
    <xdr:to>
      <xdr:col>20</xdr:col>
      <xdr:colOff>578485</xdr:colOff>
      <xdr:row>193</xdr:row>
      <xdr:rowOff>74930</xdr:rowOff>
    </xdr:to>
    <xdr:pic>
      <xdr:nvPicPr>
        <xdr:cNvPr id="5" name="Picture 14">
          <a:extLst>
            <a:ext uri="{FF2B5EF4-FFF2-40B4-BE49-F238E27FC236}">
              <a16:creationId xmlns:a16="http://schemas.microsoft.com/office/drawing/2014/main" id="{8AC0C576-2B2E-449E-A886-398EAD3CB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3500" y="33070800"/>
          <a:ext cx="5099685" cy="2551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581024</xdr:colOff>
      <xdr:row>3</xdr:row>
      <xdr:rowOff>171450</xdr:rowOff>
    </xdr:from>
    <xdr:to>
      <xdr:col>10</xdr:col>
      <xdr:colOff>476249</xdr:colOff>
      <xdr:row>21</xdr:row>
      <xdr:rowOff>180975</xdr:rowOff>
    </xdr:to>
    <xdr:graphicFrame macro="">
      <xdr:nvGraphicFramePr>
        <xdr:cNvPr id="2" name="Chart 1">
          <a:extLst>
            <a:ext uri="{FF2B5EF4-FFF2-40B4-BE49-F238E27FC236}">
              <a16:creationId xmlns:a16="http://schemas.microsoft.com/office/drawing/2014/main" id="{F35A8ABE-CA75-1B5A-D03D-0FCC5DB706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195262</xdr:colOff>
      <xdr:row>30</xdr:row>
      <xdr:rowOff>90487</xdr:rowOff>
    </xdr:from>
    <xdr:to>
      <xdr:col>5</xdr:col>
      <xdr:colOff>14287</xdr:colOff>
      <xdr:row>44</xdr:row>
      <xdr:rowOff>166687</xdr:rowOff>
    </xdr:to>
    <xdr:graphicFrame macro="">
      <xdr:nvGraphicFramePr>
        <xdr:cNvPr id="3" name="Chart 2">
          <a:extLst>
            <a:ext uri="{FF2B5EF4-FFF2-40B4-BE49-F238E27FC236}">
              <a16:creationId xmlns:a16="http://schemas.microsoft.com/office/drawing/2014/main" id="{BB9D0F8A-BE3E-8108-932B-0A480A49D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204786</xdr:colOff>
      <xdr:row>7</xdr:row>
      <xdr:rowOff>4762</xdr:rowOff>
    </xdr:from>
    <xdr:to>
      <xdr:col>22</xdr:col>
      <xdr:colOff>561974</xdr:colOff>
      <xdr:row>24</xdr:row>
      <xdr:rowOff>57150</xdr:rowOff>
    </xdr:to>
    <xdr:graphicFrame macro="">
      <xdr:nvGraphicFramePr>
        <xdr:cNvPr id="2" name="Chart 1">
          <a:extLst>
            <a:ext uri="{FF2B5EF4-FFF2-40B4-BE49-F238E27FC236}">
              <a16:creationId xmlns:a16="http://schemas.microsoft.com/office/drawing/2014/main" id="{90A51C6B-8353-E28A-97E0-62CF3250F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15</xdr:row>
      <xdr:rowOff>61912</xdr:rowOff>
    </xdr:from>
    <xdr:to>
      <xdr:col>12</xdr:col>
      <xdr:colOff>323850</xdr:colOff>
      <xdr:row>29</xdr:row>
      <xdr:rowOff>33337</xdr:rowOff>
    </xdr:to>
    <xdr:graphicFrame macro="">
      <xdr:nvGraphicFramePr>
        <xdr:cNvPr id="2" name="Chart 1">
          <a:extLst>
            <a:ext uri="{FF2B5EF4-FFF2-40B4-BE49-F238E27FC236}">
              <a16:creationId xmlns:a16="http://schemas.microsoft.com/office/drawing/2014/main" id="{13A96F33-3985-90C0-169E-319994A29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47625</xdr:colOff>
      <xdr:row>7</xdr:row>
      <xdr:rowOff>123825</xdr:rowOff>
    </xdr:from>
    <xdr:to>
      <xdr:col>22</xdr:col>
      <xdr:colOff>48260</xdr:colOff>
      <xdr:row>21</xdr:row>
      <xdr:rowOff>125730</xdr:rowOff>
    </xdr:to>
    <xdr:pic>
      <xdr:nvPicPr>
        <xdr:cNvPr id="2" name="Picture 13">
          <a:extLst>
            <a:ext uri="{FF2B5EF4-FFF2-40B4-BE49-F238E27FC236}">
              <a16:creationId xmlns:a16="http://schemas.microsoft.com/office/drawing/2014/main" id="{AF8FEFC1-54B9-4722-9DB4-0B9B470F4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1485900"/>
          <a:ext cx="4877435" cy="2668905"/>
        </a:xfrm>
        <a:prstGeom prst="rect">
          <a:avLst/>
        </a:prstGeom>
      </xdr:spPr>
    </xdr:pic>
    <xdr:clientData/>
  </xdr:twoCellAnchor>
  <xdr:twoCellAnchor>
    <xdr:from>
      <xdr:col>5</xdr:col>
      <xdr:colOff>171450</xdr:colOff>
      <xdr:row>14</xdr:row>
      <xdr:rowOff>119062</xdr:rowOff>
    </xdr:from>
    <xdr:to>
      <xdr:col>12</xdr:col>
      <xdr:colOff>476250</xdr:colOff>
      <xdr:row>27</xdr:row>
      <xdr:rowOff>280987</xdr:rowOff>
    </xdr:to>
    <xdr:graphicFrame macro="">
      <xdr:nvGraphicFramePr>
        <xdr:cNvPr id="3" name="Chart 2">
          <a:extLst>
            <a:ext uri="{FF2B5EF4-FFF2-40B4-BE49-F238E27FC236}">
              <a16:creationId xmlns:a16="http://schemas.microsoft.com/office/drawing/2014/main" id="{1E1650CD-9479-E961-AFDB-1668438A4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UA Ispit" refreshedDate="45539.395441782406" createdVersion="8" refreshedVersion="8" minRefreshableVersion="3" recordCount="20" xr:uid="{AB4F16DA-80F1-49F2-9240-4F85433FF08E}">
  <cacheSource type="worksheet">
    <worksheetSource ref="B4:C24" sheet="1ish3"/>
  </cacheSource>
  <cacheFields count="2">
    <cacheField name="Ukupni prihod (000 €)" numFmtId="3">
      <sharedItems containsSemiMixedTypes="0" containsString="0" containsNumber="1" containsInteger="1" minValue="20" maxValue="60" count="9">
        <n v="25"/>
        <n v="30"/>
        <n v="45"/>
        <n v="40"/>
        <n v="35"/>
        <n v="20"/>
        <n v="50"/>
        <n v="55"/>
        <n v="60"/>
      </sharedItems>
      <fieldGroup base="0">
        <rangePr autoStart="0" autoEnd="0" startNum="0" endNum="80" groupInterval="5"/>
        <groupItems count="18">
          <s v="&lt;0"/>
          <s v="0-4"/>
          <s v="5-9"/>
          <s v="10-14"/>
          <s v="15-19"/>
          <s v="20-24"/>
          <s v="25-29"/>
          <s v="30-34"/>
          <s v="35-39"/>
          <s v="40-44"/>
          <s v="45-49"/>
          <s v="50-54"/>
          <s v="55-59"/>
          <s v="60-64"/>
          <s v="65-69"/>
          <s v="70-74"/>
          <s v="75-80"/>
          <s v="&gt;80"/>
        </groupItems>
      </fieldGroup>
    </cacheField>
    <cacheField name="Novi kupci" numFmtId="3">
      <sharedItems containsSemiMixedTypes="0" containsString="0" containsNumber="1" containsInteger="1" minValue="100" maxValue="375" count="12">
        <n v="150"/>
        <n v="200"/>
        <n v="300"/>
        <n v="250"/>
        <n v="225"/>
        <n v="100"/>
        <n v="350"/>
        <n v="325"/>
        <n v="175"/>
        <n v="375"/>
        <n v="185"/>
        <n v="275"/>
      </sharedItems>
      <fieldGroup base="1">
        <rangePr autoStart="0" autoEnd="0" startNum="0" endNum="400" groupInterval="100"/>
        <groupItems count="6">
          <s v="&lt;0"/>
          <s v="0-99"/>
          <s v="100-199"/>
          <s v="200-299"/>
          <s v="300-400"/>
          <s v="&gt;40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r>
  <r>
    <x v="1"/>
    <x v="1"/>
  </r>
  <r>
    <x v="2"/>
    <x v="2"/>
  </r>
  <r>
    <x v="3"/>
    <x v="3"/>
  </r>
  <r>
    <x v="4"/>
    <x v="4"/>
  </r>
  <r>
    <x v="5"/>
    <x v="5"/>
  </r>
  <r>
    <x v="6"/>
    <x v="6"/>
  </r>
  <r>
    <x v="2"/>
    <x v="7"/>
  </r>
  <r>
    <x v="1"/>
    <x v="8"/>
  </r>
  <r>
    <x v="0"/>
    <x v="0"/>
  </r>
  <r>
    <x v="7"/>
    <x v="9"/>
  </r>
  <r>
    <x v="1"/>
    <x v="10"/>
  </r>
  <r>
    <x v="3"/>
    <x v="4"/>
  </r>
  <r>
    <x v="2"/>
    <x v="11"/>
  </r>
  <r>
    <x v="4"/>
    <x v="1"/>
  </r>
  <r>
    <x v="6"/>
    <x v="7"/>
  </r>
  <r>
    <x v="7"/>
    <x v="6"/>
  </r>
  <r>
    <x v="8"/>
    <x v="9"/>
  </r>
  <r>
    <x v="4"/>
    <x v="1"/>
  </r>
  <r>
    <x v="3"/>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473641-848E-478B-9C40-250B1212B8D0}" name="PivotTable2"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5:O10" firstHeaderRow="1" firstDataRow="2" firstDataCol="1"/>
  <pivotFields count="2">
    <pivotField axis="axisCol" numFmtId="3" showAll="0">
      <items count="19">
        <item x="0"/>
        <item x="1"/>
        <item x="2"/>
        <item x="3"/>
        <item x="4"/>
        <item x="5"/>
        <item x="6"/>
        <item x="7"/>
        <item x="8"/>
        <item x="9"/>
        <item x="10"/>
        <item x="11"/>
        <item x="12"/>
        <item x="13"/>
        <item x="14"/>
        <item x="15"/>
        <item x="16"/>
        <item x="17"/>
        <item t="default"/>
      </items>
    </pivotField>
    <pivotField axis="axisRow" dataField="1" numFmtId="3" showAll="0">
      <items count="7">
        <item x="0"/>
        <item x="1"/>
        <item x="2"/>
        <item x="3"/>
        <item x="4"/>
        <item x="5"/>
        <item t="default"/>
      </items>
    </pivotField>
  </pivotFields>
  <rowFields count="1">
    <field x="1"/>
  </rowFields>
  <rowItems count="4">
    <i>
      <x v="2"/>
    </i>
    <i>
      <x v="3"/>
    </i>
    <i>
      <x v="4"/>
    </i>
    <i t="grand">
      <x/>
    </i>
  </rowItems>
  <colFields count="1">
    <field x="0"/>
  </colFields>
  <colItems count="10">
    <i>
      <x v="5"/>
    </i>
    <i>
      <x v="6"/>
    </i>
    <i>
      <x v="7"/>
    </i>
    <i>
      <x v="8"/>
    </i>
    <i>
      <x v="9"/>
    </i>
    <i>
      <x v="10"/>
    </i>
    <i>
      <x v="11"/>
    </i>
    <i>
      <x v="12"/>
    </i>
    <i>
      <x v="13"/>
    </i>
    <i t="grand">
      <x/>
    </i>
  </colItems>
  <dataFields count="1">
    <dataField name="Sum of Novi kupci" fld="1" baseField="1"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6540-0C35-42E0-92E2-C61E038F29BE}">
  <dimension ref="A1:I22"/>
  <sheetViews>
    <sheetView workbookViewId="0">
      <selection activeCell="D1" sqref="D1"/>
    </sheetView>
  </sheetViews>
  <sheetFormatPr defaultColWidth="8.7265625" defaultRowHeight="14.5" x14ac:dyDescent="0.35"/>
  <cols>
    <col min="1" max="1" width="17.54296875" style="78" customWidth="1"/>
    <col min="2" max="2" width="11.26953125" style="78" customWidth="1"/>
    <col min="3" max="3" width="8.7265625" style="78"/>
    <col min="4" max="4" width="10.7265625" style="78" customWidth="1"/>
    <col min="5" max="6" width="8.7265625" style="78"/>
    <col min="7" max="7" width="10.81640625" style="78" bestFit="1" customWidth="1"/>
    <col min="8" max="16384" width="8.7265625" style="78"/>
  </cols>
  <sheetData>
    <row r="1" spans="1:9" ht="26" x14ac:dyDescent="0.6">
      <c r="A1" s="77"/>
      <c r="D1" s="79" t="s">
        <v>11</v>
      </c>
      <c r="G1" s="77"/>
      <c r="I1" s="78" t="s">
        <v>12</v>
      </c>
    </row>
    <row r="2" spans="1:9" x14ac:dyDescent="0.35">
      <c r="D2" s="78" t="s">
        <v>91</v>
      </c>
      <c r="I2" s="78" t="s">
        <v>90</v>
      </c>
    </row>
    <row r="3" spans="1:9" x14ac:dyDescent="0.35">
      <c r="D3" s="92" t="s">
        <v>93</v>
      </c>
    </row>
    <row r="5" spans="1:9" x14ac:dyDescent="0.35">
      <c r="A5" s="80"/>
      <c r="B5" s="122" t="s">
        <v>13</v>
      </c>
      <c r="C5" s="123"/>
      <c r="D5" s="124"/>
      <c r="E5" s="122" t="s">
        <v>14</v>
      </c>
      <c r="F5" s="123"/>
      <c r="G5" s="124"/>
      <c r="H5" s="81"/>
    </row>
    <row r="6" spans="1:9" x14ac:dyDescent="0.35">
      <c r="A6" s="80" t="s">
        <v>15</v>
      </c>
      <c r="B6" s="81" t="s">
        <v>16</v>
      </c>
      <c r="C6" s="81" t="s">
        <v>17</v>
      </c>
      <c r="D6" s="81" t="s">
        <v>18</v>
      </c>
      <c r="E6" s="81" t="s">
        <v>19</v>
      </c>
      <c r="F6" s="81" t="s">
        <v>20</v>
      </c>
      <c r="G6" s="81" t="s">
        <v>21</v>
      </c>
      <c r="H6" s="81" t="s">
        <v>22</v>
      </c>
    </row>
    <row r="7" spans="1:9" x14ac:dyDescent="0.35">
      <c r="A7" s="80" t="s">
        <v>23</v>
      </c>
      <c r="B7" s="82">
        <v>13</v>
      </c>
      <c r="C7" s="82">
        <v>13</v>
      </c>
      <c r="D7" s="82">
        <v>13</v>
      </c>
      <c r="E7" s="82">
        <v>13</v>
      </c>
      <c r="F7" s="82">
        <v>13</v>
      </c>
      <c r="G7" s="82">
        <v>13</v>
      </c>
      <c r="H7" s="82">
        <f>SUM(B7:G7)</f>
        <v>78</v>
      </c>
    </row>
    <row r="8" spans="1:9" ht="29" x14ac:dyDescent="0.35">
      <c r="A8" s="83" t="s">
        <v>24</v>
      </c>
      <c r="B8" s="84">
        <v>30</v>
      </c>
      <c r="C8" s="84">
        <v>30</v>
      </c>
      <c r="D8" s="84">
        <v>30</v>
      </c>
      <c r="E8" s="84">
        <v>30</v>
      </c>
      <c r="F8" s="84">
        <v>30</v>
      </c>
      <c r="G8" s="84">
        <v>30</v>
      </c>
      <c r="H8" s="84">
        <f>SUM(B8:G8)</f>
        <v>180</v>
      </c>
    </row>
    <row r="11" spans="1:9" x14ac:dyDescent="0.35">
      <c r="A11" s="85" t="s">
        <v>25</v>
      </c>
    </row>
    <row r="12" spans="1:9" x14ac:dyDescent="0.35">
      <c r="A12" s="85"/>
    </row>
    <row r="13" spans="1:9" x14ac:dyDescent="0.35">
      <c r="A13" s="85" t="s">
        <v>5</v>
      </c>
    </row>
    <row r="14" spans="1:9" x14ac:dyDescent="0.35">
      <c r="A14" s="85"/>
    </row>
    <row r="15" spans="1:9" x14ac:dyDescent="0.35">
      <c r="A15" s="85" t="s">
        <v>26</v>
      </c>
    </row>
    <row r="16" spans="1:9" x14ac:dyDescent="0.35">
      <c r="A16" s="85"/>
    </row>
    <row r="17" spans="1:1" x14ac:dyDescent="0.35">
      <c r="A17" s="85" t="s">
        <v>27</v>
      </c>
    </row>
    <row r="18" spans="1:1" x14ac:dyDescent="0.35">
      <c r="A18" s="85"/>
    </row>
    <row r="19" spans="1:1" x14ac:dyDescent="0.35">
      <c r="A19" s="85" t="s">
        <v>6</v>
      </c>
    </row>
    <row r="20" spans="1:1" x14ac:dyDescent="0.35">
      <c r="A20" s="85"/>
    </row>
    <row r="21" spans="1:1" x14ac:dyDescent="0.35">
      <c r="A21" s="85" t="s">
        <v>4</v>
      </c>
    </row>
    <row r="22" spans="1:1" x14ac:dyDescent="0.35">
      <c r="A22" s="85"/>
    </row>
  </sheetData>
  <mergeCells count="2">
    <mergeCell ref="B5:D5"/>
    <mergeCell ref="E5:G5"/>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F4F5-34FE-47D6-B9B2-19687D7E8DF0}">
  <dimension ref="B2:P303"/>
  <sheetViews>
    <sheetView topLeftCell="A207" zoomScaleNormal="100" workbookViewId="0">
      <selection activeCell="AA148" sqref="AA148"/>
    </sheetView>
  </sheetViews>
  <sheetFormatPr defaultColWidth="8.7265625" defaultRowHeight="14.5" x14ac:dyDescent="0.35"/>
  <cols>
    <col min="1" max="16384" width="8.7265625" style="87"/>
  </cols>
  <sheetData>
    <row r="2" spans="2:2" x14ac:dyDescent="0.35">
      <c r="B2" s="86"/>
    </row>
    <row r="69" spans="16:16" x14ac:dyDescent="0.35">
      <c r="P69" s="101" t="s">
        <v>162</v>
      </c>
    </row>
    <row r="70" spans="16:16" x14ac:dyDescent="0.35">
      <c r="P70" s="101" t="s">
        <v>165</v>
      </c>
    </row>
    <row r="89" spans="2:2" ht="18.5" x14ac:dyDescent="0.45">
      <c r="B89" s="88"/>
    </row>
    <row r="303" spans="2:2" ht="18.5" x14ac:dyDescent="0.45">
      <c r="B303" s="88"/>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topLeftCell="A2" zoomScale="120" zoomScaleNormal="120" workbookViewId="0">
      <selection activeCell="I2" sqref="I2"/>
    </sheetView>
  </sheetViews>
  <sheetFormatPr defaultRowHeight="14.5" x14ac:dyDescent="0.35"/>
  <cols>
    <col min="1" max="1" width="21.453125" bestFit="1" customWidth="1"/>
    <col min="2" max="2" width="21.1796875" customWidth="1"/>
    <col min="3" max="3" width="14.54296875" customWidth="1"/>
  </cols>
  <sheetData>
    <row r="1" spans="1:6" x14ac:dyDescent="0.35">
      <c r="A1" t="s">
        <v>1</v>
      </c>
      <c r="B1" s="61"/>
    </row>
    <row r="2" spans="1:6" x14ac:dyDescent="0.35">
      <c r="A2" s="20"/>
    </row>
    <row r="3" spans="1:6" x14ac:dyDescent="0.35">
      <c r="A3" s="20"/>
    </row>
    <row r="4" spans="1:6" x14ac:dyDescent="0.35">
      <c r="A4" s="76" t="s">
        <v>33</v>
      </c>
      <c r="B4" s="63" t="s">
        <v>53</v>
      </c>
      <c r="C4" s="44"/>
    </row>
    <row r="5" spans="1:6" x14ac:dyDescent="0.35">
      <c r="A5" s="6" t="s">
        <v>34</v>
      </c>
      <c r="B5" s="65">
        <v>-5</v>
      </c>
      <c r="C5" s="38"/>
      <c r="F5" s="12"/>
    </row>
    <row r="6" spans="1:6" x14ac:dyDescent="0.35">
      <c r="A6" s="6" t="s">
        <v>35</v>
      </c>
      <c r="B6" s="65">
        <v>-6.2</v>
      </c>
      <c r="C6" s="38"/>
    </row>
    <row r="7" spans="1:6" x14ac:dyDescent="0.35">
      <c r="A7" s="6" t="s">
        <v>36</v>
      </c>
      <c r="B7" s="65">
        <v>8.3000000000000007</v>
      </c>
      <c r="C7" s="38"/>
    </row>
    <row r="8" spans="1:6" x14ac:dyDescent="0.35">
      <c r="A8" s="6" t="s">
        <v>37</v>
      </c>
      <c r="B8" s="65">
        <v>0.6</v>
      </c>
      <c r="C8" s="38"/>
    </row>
    <row r="9" spans="1:6" x14ac:dyDescent="0.35">
      <c r="A9" s="6" t="s">
        <v>38</v>
      </c>
      <c r="B9" s="65">
        <v>5.8</v>
      </c>
      <c r="C9" s="38"/>
    </row>
    <row r="10" spans="1:6" x14ac:dyDescent="0.35">
      <c r="A10" s="6" t="s">
        <v>39</v>
      </c>
      <c r="B10" s="65">
        <v>9.8000000000000007</v>
      </c>
      <c r="C10" s="38"/>
    </row>
    <row r="11" spans="1:6" x14ac:dyDescent="0.35">
      <c r="A11" s="6" t="s">
        <v>40</v>
      </c>
      <c r="B11" s="65">
        <v>12.1</v>
      </c>
      <c r="C11" s="38"/>
    </row>
    <row r="12" spans="1:6" x14ac:dyDescent="0.35">
      <c r="A12" s="6" t="s">
        <v>41</v>
      </c>
      <c r="B12" s="65">
        <v>10.4</v>
      </c>
      <c r="C12" s="38"/>
    </row>
    <row r="13" spans="1:6" x14ac:dyDescent="0.35">
      <c r="A13" s="6" t="s">
        <v>42</v>
      </c>
      <c r="B13" s="65">
        <v>5.5</v>
      </c>
      <c r="C13" s="38"/>
    </row>
    <row r="14" spans="1:6" x14ac:dyDescent="0.35">
      <c r="A14" s="6" t="s">
        <v>43</v>
      </c>
      <c r="B14" s="65">
        <v>24</v>
      </c>
      <c r="C14" s="38"/>
    </row>
    <row r="15" spans="1:6" x14ac:dyDescent="0.35">
      <c r="A15" s="6" t="s">
        <v>44</v>
      </c>
      <c r="B15" s="65">
        <v>30.7</v>
      </c>
    </row>
    <row r="16" spans="1:6" x14ac:dyDescent="0.35">
      <c r="A16" s="64" t="s">
        <v>45</v>
      </c>
      <c r="B16" s="65">
        <v>26.5</v>
      </c>
    </row>
    <row r="17" spans="1:13" x14ac:dyDescent="0.35">
      <c r="A17" s="6" t="s">
        <v>46</v>
      </c>
      <c r="B17" s="65">
        <v>27.4</v>
      </c>
    </row>
    <row r="18" spans="1:13" x14ac:dyDescent="0.35">
      <c r="A18" s="64" t="s">
        <v>47</v>
      </c>
      <c r="B18" s="65">
        <v>30.2</v>
      </c>
    </row>
    <row r="19" spans="1:13" x14ac:dyDescent="0.35">
      <c r="A19" s="64" t="s">
        <v>48</v>
      </c>
      <c r="B19" s="65">
        <v>28.1</v>
      </c>
    </row>
    <row r="20" spans="1:13" x14ac:dyDescent="0.35">
      <c r="A20" s="64" t="s">
        <v>49</v>
      </c>
      <c r="B20" s="65">
        <v>13.7</v>
      </c>
    </row>
    <row r="21" spans="1:13" x14ac:dyDescent="0.35">
      <c r="A21" s="64" t="s">
        <v>50</v>
      </c>
      <c r="B21" s="65">
        <v>1.7</v>
      </c>
      <c r="M21" s="12"/>
    </row>
    <row r="22" spans="1:13" x14ac:dyDescent="0.35">
      <c r="A22" s="64" t="s">
        <v>51</v>
      </c>
      <c r="B22" s="65">
        <v>-2.7</v>
      </c>
      <c r="M22" s="12"/>
    </row>
    <row r="23" spans="1:13" x14ac:dyDescent="0.35">
      <c r="A23" s="64" t="s">
        <v>52</v>
      </c>
      <c r="B23" s="65">
        <v>-1.8</v>
      </c>
      <c r="M23" s="12"/>
    </row>
    <row r="24" spans="1:13" x14ac:dyDescent="0.35">
      <c r="M24" s="12"/>
    </row>
    <row r="25" spans="1:13" x14ac:dyDescent="0.35">
      <c r="A25" t="s">
        <v>94</v>
      </c>
    </row>
    <row r="27" spans="1:13" x14ac:dyDescent="0.35">
      <c r="A27" t="s">
        <v>95</v>
      </c>
      <c r="C27" t="s">
        <v>96</v>
      </c>
    </row>
    <row r="37" spans="1:2" x14ac:dyDescent="0.35">
      <c r="A37" s="41"/>
      <c r="B37" s="4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8"/>
  <sheetViews>
    <sheetView zoomScale="90" zoomScaleNormal="90" workbookViewId="0">
      <selection activeCell="F27" sqref="F27"/>
    </sheetView>
  </sheetViews>
  <sheetFormatPr defaultColWidth="9.1796875" defaultRowHeight="14.5" x14ac:dyDescent="0.35"/>
  <cols>
    <col min="1" max="1" width="20.26953125" bestFit="1" customWidth="1"/>
    <col min="2" max="2" width="21.7265625" bestFit="1" customWidth="1"/>
    <col min="3" max="3" width="10" customWidth="1"/>
    <col min="4" max="4" width="10.1796875" customWidth="1"/>
    <col min="6" max="6" width="24.81640625" bestFit="1" customWidth="1"/>
    <col min="7" max="7" width="37.26953125" bestFit="1" customWidth="1"/>
    <col min="8" max="8" width="21.7265625" bestFit="1" customWidth="1"/>
  </cols>
  <sheetData>
    <row r="1" spans="1:8" x14ac:dyDescent="0.35">
      <c r="A1" t="s">
        <v>32</v>
      </c>
    </row>
    <row r="3" spans="1:8" x14ac:dyDescent="0.35">
      <c r="C3" s="12"/>
      <c r="E3" s="12"/>
    </row>
    <row r="4" spans="1:8" x14ac:dyDescent="0.35">
      <c r="A4" s="66" t="s">
        <v>54</v>
      </c>
      <c r="B4" s="66" t="s">
        <v>55</v>
      </c>
      <c r="C4" s="12"/>
      <c r="E4" s="3"/>
      <c r="F4" s="48"/>
      <c r="G4" s="18"/>
    </row>
    <row r="5" spans="1:8" x14ac:dyDescent="0.35">
      <c r="A5" s="67">
        <v>1</v>
      </c>
      <c r="B5" s="67">
        <v>59</v>
      </c>
      <c r="C5" s="12">
        <v>30</v>
      </c>
      <c r="E5" s="47"/>
    </row>
    <row r="6" spans="1:8" x14ac:dyDescent="0.35">
      <c r="A6" s="67">
        <v>2</v>
      </c>
      <c r="B6" s="67">
        <v>138</v>
      </c>
      <c r="C6" s="12">
        <v>60</v>
      </c>
      <c r="E6" s="47"/>
    </row>
    <row r="7" spans="1:8" x14ac:dyDescent="0.35">
      <c r="A7" s="67">
        <v>3</v>
      </c>
      <c r="B7" s="67">
        <v>85</v>
      </c>
      <c r="C7" s="12">
        <v>90</v>
      </c>
      <c r="E7" s="47"/>
    </row>
    <row r="8" spans="1:8" x14ac:dyDescent="0.35">
      <c r="A8" s="67">
        <v>4</v>
      </c>
      <c r="B8" s="67">
        <v>64</v>
      </c>
      <c r="C8" s="12">
        <v>120</v>
      </c>
      <c r="E8" s="47"/>
    </row>
    <row r="9" spans="1:8" ht="15" thickBot="1" x14ac:dyDescent="0.4">
      <c r="A9" s="67">
        <v>5</v>
      </c>
      <c r="B9" s="67">
        <v>134</v>
      </c>
      <c r="C9" s="12">
        <v>144</v>
      </c>
      <c r="E9" s="47"/>
    </row>
    <row r="10" spans="1:8" x14ac:dyDescent="0.35">
      <c r="A10" s="67">
        <v>6</v>
      </c>
      <c r="B10" s="67">
        <v>27</v>
      </c>
      <c r="C10" s="12"/>
      <c r="E10" s="47"/>
      <c r="F10" s="96" t="s">
        <v>116</v>
      </c>
      <c r="G10" s="96" t="s">
        <v>117</v>
      </c>
      <c r="H10" t="s">
        <v>121</v>
      </c>
    </row>
    <row r="11" spans="1:8" x14ac:dyDescent="0.35">
      <c r="A11" s="67">
        <v>7</v>
      </c>
      <c r="B11" s="67">
        <v>122</v>
      </c>
      <c r="C11" s="12"/>
      <c r="E11" s="47"/>
      <c r="F11">
        <v>30</v>
      </c>
      <c r="G11">
        <v>5</v>
      </c>
      <c r="H11">
        <f t="shared" ref="H11:H13" si="0">H12+G11</f>
        <v>24</v>
      </c>
    </row>
    <row r="12" spans="1:8" x14ac:dyDescent="0.35">
      <c r="A12" s="67">
        <v>8</v>
      </c>
      <c r="B12" s="67">
        <v>80</v>
      </c>
      <c r="C12" s="12"/>
      <c r="E12" s="47"/>
      <c r="F12">
        <v>60</v>
      </c>
      <c r="G12">
        <v>4</v>
      </c>
      <c r="H12">
        <f t="shared" si="0"/>
        <v>19</v>
      </c>
    </row>
    <row r="13" spans="1:8" x14ac:dyDescent="0.35">
      <c r="A13" s="67">
        <v>9</v>
      </c>
      <c r="B13" s="67">
        <v>83</v>
      </c>
      <c r="C13" s="12"/>
      <c r="E13" s="47"/>
      <c r="F13">
        <v>90</v>
      </c>
      <c r="G13">
        <v>7</v>
      </c>
      <c r="H13">
        <f t="shared" si="0"/>
        <v>15</v>
      </c>
    </row>
    <row r="14" spans="1:8" x14ac:dyDescent="0.35">
      <c r="A14" s="67">
        <v>10</v>
      </c>
      <c r="B14" s="67">
        <v>125</v>
      </c>
      <c r="C14" s="12"/>
      <c r="E14" s="47"/>
      <c r="F14">
        <v>120</v>
      </c>
      <c r="G14">
        <v>1</v>
      </c>
      <c r="H14">
        <f>H15+G14</f>
        <v>8</v>
      </c>
    </row>
    <row r="15" spans="1:8" x14ac:dyDescent="0.35">
      <c r="A15" s="67">
        <v>11</v>
      </c>
      <c r="B15" s="67">
        <v>47</v>
      </c>
      <c r="C15" s="12"/>
      <c r="F15">
        <v>144</v>
      </c>
      <c r="G15">
        <v>7</v>
      </c>
      <c r="H15">
        <f>G15</f>
        <v>7</v>
      </c>
    </row>
    <row r="16" spans="1:8" ht="15" thickBot="1" x14ac:dyDescent="0.4">
      <c r="A16" s="67">
        <v>12</v>
      </c>
      <c r="B16" s="67">
        <v>102</v>
      </c>
      <c r="C16" s="12"/>
      <c r="F16" s="95" t="s">
        <v>115</v>
      </c>
      <c r="G16" s="95">
        <v>0</v>
      </c>
    </row>
    <row r="17" spans="1:6" x14ac:dyDescent="0.35">
      <c r="A17" s="67">
        <v>13</v>
      </c>
      <c r="B17" s="67">
        <v>144</v>
      </c>
      <c r="C17" s="12"/>
    </row>
    <row r="18" spans="1:6" x14ac:dyDescent="0.35">
      <c r="A18" s="67">
        <v>14</v>
      </c>
      <c r="B18" s="67">
        <v>6</v>
      </c>
      <c r="C18" s="12"/>
      <c r="D18" s="46"/>
    </row>
    <row r="19" spans="1:6" x14ac:dyDescent="0.35">
      <c r="A19" s="67">
        <v>15</v>
      </c>
      <c r="B19" s="67">
        <v>121</v>
      </c>
      <c r="D19" s="45"/>
    </row>
    <row r="20" spans="1:6" x14ac:dyDescent="0.35">
      <c r="A20" s="67">
        <v>16</v>
      </c>
      <c r="B20" s="67">
        <v>78</v>
      </c>
      <c r="D20" s="45"/>
      <c r="F20" s="97" t="s">
        <v>118</v>
      </c>
    </row>
    <row r="21" spans="1:6" x14ac:dyDescent="0.35">
      <c r="A21" s="67">
        <v>17</v>
      </c>
      <c r="B21" s="67">
        <v>74</v>
      </c>
      <c r="D21" s="45"/>
      <c r="F21" s="97" t="s">
        <v>119</v>
      </c>
    </row>
    <row r="22" spans="1:6" x14ac:dyDescent="0.35">
      <c r="A22" s="67">
        <v>18</v>
      </c>
      <c r="B22" s="67">
        <v>125</v>
      </c>
      <c r="D22" s="45"/>
      <c r="F22" s="97" t="s">
        <v>120</v>
      </c>
    </row>
    <row r="23" spans="1:6" x14ac:dyDescent="0.35">
      <c r="A23" s="67">
        <v>19</v>
      </c>
      <c r="B23" s="67">
        <v>13</v>
      </c>
      <c r="D23" s="45"/>
      <c r="F23" s="97"/>
    </row>
    <row r="24" spans="1:6" x14ac:dyDescent="0.35">
      <c r="A24" s="67">
        <v>20</v>
      </c>
      <c r="B24" s="67">
        <v>5</v>
      </c>
      <c r="D24" s="45"/>
      <c r="F24" s="97"/>
    </row>
    <row r="25" spans="1:6" x14ac:dyDescent="0.35">
      <c r="A25" s="67">
        <v>21</v>
      </c>
      <c r="B25" s="67">
        <v>37</v>
      </c>
      <c r="D25" s="45"/>
      <c r="F25" s="97"/>
    </row>
    <row r="26" spans="1:6" x14ac:dyDescent="0.35">
      <c r="A26" s="67">
        <v>22</v>
      </c>
      <c r="B26" s="67">
        <v>14</v>
      </c>
      <c r="D26" s="45"/>
      <c r="F26" s="97" t="s">
        <v>122</v>
      </c>
    </row>
    <row r="27" spans="1:6" x14ac:dyDescent="0.35">
      <c r="A27" s="67">
        <v>23</v>
      </c>
      <c r="B27" s="67">
        <v>79</v>
      </c>
      <c r="D27" s="45"/>
      <c r="F27" s="97" t="s">
        <v>123</v>
      </c>
    </row>
    <row r="28" spans="1:6" x14ac:dyDescent="0.35">
      <c r="A28" s="67">
        <v>24</v>
      </c>
      <c r="B28" s="67">
        <v>40</v>
      </c>
      <c r="D28" s="45"/>
      <c r="F28" s="97"/>
    </row>
    <row r="29" spans="1:6" x14ac:dyDescent="0.35">
      <c r="B29" s="45">
        <f>SUM(B5:B28)</f>
        <v>1802</v>
      </c>
      <c r="F29" s="97"/>
    </row>
    <row r="30" spans="1:6" x14ac:dyDescent="0.35">
      <c r="B30" s="45">
        <f>MAX(B5:B28)</f>
        <v>144</v>
      </c>
      <c r="F30" s="97"/>
    </row>
    <row r="31" spans="1:6" x14ac:dyDescent="0.35">
      <c r="B31" s="45"/>
      <c r="F31" s="97"/>
    </row>
    <row r="32" spans="1:6" x14ac:dyDescent="0.35">
      <c r="B32" s="45"/>
      <c r="F32" s="97"/>
    </row>
    <row r="33" spans="2:6" x14ac:dyDescent="0.35">
      <c r="B33" s="45"/>
      <c r="F33" s="97"/>
    </row>
    <row r="34" spans="2:6" x14ac:dyDescent="0.35">
      <c r="B34" s="45"/>
      <c r="F34" s="97"/>
    </row>
    <row r="35" spans="2:6" x14ac:dyDescent="0.35">
      <c r="B35" s="45"/>
      <c r="F35" s="97"/>
    </row>
    <row r="36" spans="2:6" x14ac:dyDescent="0.35">
      <c r="B36" s="45"/>
      <c r="F36" s="97"/>
    </row>
    <row r="37" spans="2:6" x14ac:dyDescent="0.35">
      <c r="B37" s="45"/>
      <c r="F37" s="97"/>
    </row>
    <row r="38" spans="2:6" x14ac:dyDescent="0.35">
      <c r="B38" s="45"/>
      <c r="F38" s="97"/>
    </row>
    <row r="39" spans="2:6" x14ac:dyDescent="0.35">
      <c r="B39" s="45"/>
      <c r="F39" s="97"/>
    </row>
    <row r="40" spans="2:6" x14ac:dyDescent="0.35">
      <c r="B40" s="45"/>
      <c r="F40" s="97"/>
    </row>
    <row r="41" spans="2:6" x14ac:dyDescent="0.35">
      <c r="B41" s="45"/>
      <c r="F41" s="97"/>
    </row>
    <row r="42" spans="2:6" x14ac:dyDescent="0.35">
      <c r="B42" s="45"/>
      <c r="F42" s="97"/>
    </row>
    <row r="43" spans="2:6" x14ac:dyDescent="0.35">
      <c r="B43" s="45"/>
      <c r="F43" s="97"/>
    </row>
    <row r="44" spans="2:6" x14ac:dyDescent="0.35">
      <c r="B44" s="45"/>
    </row>
    <row r="45" spans="2:6" x14ac:dyDescent="0.35">
      <c r="B45" s="45"/>
    </row>
    <row r="46" spans="2:6" x14ac:dyDescent="0.35">
      <c r="B46" s="45"/>
    </row>
    <row r="47" spans="2:6" x14ac:dyDescent="0.35">
      <c r="B47" s="45"/>
    </row>
    <row r="48" spans="2:6"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45"/>
    </row>
    <row r="84" spans="2:2" x14ac:dyDescent="0.35">
      <c r="B84" s="45"/>
    </row>
    <row r="85" spans="2:2" x14ac:dyDescent="0.35">
      <c r="B85" s="45"/>
    </row>
    <row r="86" spans="2:2" x14ac:dyDescent="0.35">
      <c r="B86" s="45"/>
    </row>
    <row r="87" spans="2:2" x14ac:dyDescent="0.35">
      <c r="B87" s="45"/>
    </row>
    <row r="88" spans="2:2" x14ac:dyDescent="0.35">
      <c r="B88" s="45"/>
    </row>
    <row r="89" spans="2:2" x14ac:dyDescent="0.35">
      <c r="B89" s="45"/>
    </row>
    <row r="90" spans="2:2" x14ac:dyDescent="0.35">
      <c r="B90" s="45"/>
    </row>
    <row r="91" spans="2:2" x14ac:dyDescent="0.35">
      <c r="B91" s="45"/>
    </row>
    <row r="92" spans="2:2" x14ac:dyDescent="0.35">
      <c r="B92" s="45"/>
    </row>
    <row r="93" spans="2:2" x14ac:dyDescent="0.35">
      <c r="B93" s="45"/>
    </row>
    <row r="94" spans="2:2" x14ac:dyDescent="0.35">
      <c r="B94" s="45"/>
    </row>
    <row r="95" spans="2:2" x14ac:dyDescent="0.35">
      <c r="B95" s="45"/>
    </row>
    <row r="96" spans="2:2" x14ac:dyDescent="0.35">
      <c r="B96" s="45"/>
    </row>
    <row r="97" spans="2:4" x14ac:dyDescent="0.35">
      <c r="B97" s="45"/>
    </row>
    <row r="98" spans="2:4" x14ac:dyDescent="0.35">
      <c r="B98" s="45"/>
    </row>
    <row r="99" spans="2:4" x14ac:dyDescent="0.35">
      <c r="B99" s="45"/>
    </row>
    <row r="100" spans="2:4" x14ac:dyDescent="0.35">
      <c r="B100" s="45"/>
    </row>
    <row r="101" spans="2:4" x14ac:dyDescent="0.35">
      <c r="B101" s="45"/>
    </row>
    <row r="102" spans="2:4" x14ac:dyDescent="0.35">
      <c r="B102" s="45"/>
    </row>
    <row r="103" spans="2:4" x14ac:dyDescent="0.35">
      <c r="B103" s="45"/>
    </row>
    <row r="104" spans="2:4" x14ac:dyDescent="0.35">
      <c r="B104" s="45"/>
    </row>
    <row r="105" spans="2:4" x14ac:dyDescent="0.35">
      <c r="D105" s="45"/>
    </row>
    <row r="106" spans="2:4" x14ac:dyDescent="0.35">
      <c r="D106" s="45"/>
    </row>
    <row r="107" spans="2:4" x14ac:dyDescent="0.35">
      <c r="D107" s="45"/>
    </row>
    <row r="108" spans="2:4" x14ac:dyDescent="0.35">
      <c r="D108" s="45"/>
    </row>
    <row r="109" spans="2:4" x14ac:dyDescent="0.35">
      <c r="D109" s="45"/>
    </row>
    <row r="110" spans="2:4" x14ac:dyDescent="0.35">
      <c r="D110" s="45"/>
    </row>
    <row r="111" spans="2:4" x14ac:dyDescent="0.35">
      <c r="D111" s="45"/>
    </row>
    <row r="112" spans="2:4" x14ac:dyDescent="0.35">
      <c r="D112" s="45"/>
    </row>
    <row r="113" spans="4:4" x14ac:dyDescent="0.35">
      <c r="D113" s="45"/>
    </row>
    <row r="114" spans="4:4" x14ac:dyDescent="0.35">
      <c r="D114" s="45"/>
    </row>
    <row r="115" spans="4:4" x14ac:dyDescent="0.35">
      <c r="D115" s="45"/>
    </row>
    <row r="116" spans="4:4" x14ac:dyDescent="0.35">
      <c r="D116" s="45"/>
    </row>
    <row r="117" spans="4:4" x14ac:dyDescent="0.35">
      <c r="D117" s="45"/>
    </row>
    <row r="118" spans="4:4" x14ac:dyDescent="0.35">
      <c r="D118" s="45"/>
    </row>
  </sheetData>
  <sortState xmlns:xlrd2="http://schemas.microsoft.com/office/spreadsheetml/2017/richdata2" ref="F11:F15">
    <sortCondition ref="F11"/>
  </sortState>
  <pageMargins left="0.7" right="0.7" top="0.75" bottom="0.75" header="0.3" footer="0.3"/>
  <pageSetup paperSize="9" orientation="portrait" horizontalDpi="4294967294"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zoomScaleNormal="100" workbookViewId="0">
      <selection activeCell="E16" sqref="E16"/>
    </sheetView>
  </sheetViews>
  <sheetFormatPr defaultRowHeight="14.5" x14ac:dyDescent="0.35"/>
  <cols>
    <col min="1" max="1" width="23.54296875" customWidth="1"/>
    <col min="2" max="2" width="13" customWidth="1"/>
    <col min="3" max="3" width="12.453125" customWidth="1"/>
    <col min="4" max="4" width="14.453125" customWidth="1"/>
    <col min="5" max="5" width="17" bestFit="1" customWidth="1"/>
    <col min="6" max="6" width="16.26953125" bestFit="1" customWidth="1"/>
    <col min="7" max="14" width="5.7265625" bestFit="1" customWidth="1"/>
    <col min="15" max="15" width="11.26953125" bestFit="1" customWidth="1"/>
    <col min="16" max="17" width="5.7265625" bestFit="1" customWidth="1"/>
    <col min="18" max="18" width="8.81640625" bestFit="1" customWidth="1"/>
    <col min="19" max="19" width="5.81640625" bestFit="1" customWidth="1"/>
    <col min="20" max="20" width="8.81640625" bestFit="1" customWidth="1"/>
    <col min="21" max="21" width="5.81640625" bestFit="1" customWidth="1"/>
    <col min="22" max="22" width="8.81640625" bestFit="1" customWidth="1"/>
    <col min="23" max="23" width="5.81640625" bestFit="1" customWidth="1"/>
    <col min="24" max="24" width="8.81640625" bestFit="1" customWidth="1"/>
    <col min="25" max="26" width="5.7265625" bestFit="1" customWidth="1"/>
    <col min="27" max="27" width="8.81640625" bestFit="1" customWidth="1"/>
    <col min="28" max="29" width="5.7265625" bestFit="1" customWidth="1"/>
    <col min="30" max="30" width="8.81640625" bestFit="1" customWidth="1"/>
    <col min="31" max="32" width="5.7265625" bestFit="1" customWidth="1"/>
    <col min="33" max="33" width="8.81640625" bestFit="1" customWidth="1"/>
    <col min="34" max="34" width="11.26953125" bestFit="1" customWidth="1"/>
  </cols>
  <sheetData>
    <row r="1" spans="1:15" x14ac:dyDescent="0.35">
      <c r="A1" t="s">
        <v>2</v>
      </c>
    </row>
    <row r="4" spans="1:15" ht="29.5" thickBot="1" x14ac:dyDescent="0.4">
      <c r="A4" s="5" t="s">
        <v>56</v>
      </c>
      <c r="B4" s="10" t="s">
        <v>57</v>
      </c>
      <c r="C4" s="10" t="s">
        <v>92</v>
      </c>
      <c r="E4" s="20"/>
      <c r="F4" s="42"/>
    </row>
    <row r="5" spans="1:15" x14ac:dyDescent="0.35">
      <c r="A5" s="9">
        <v>1</v>
      </c>
      <c r="B5" s="8">
        <v>25</v>
      </c>
      <c r="C5" s="8">
        <v>150</v>
      </c>
      <c r="D5" s="41"/>
      <c r="E5" s="93" t="s">
        <v>100</v>
      </c>
      <c r="F5" s="93" t="s">
        <v>97</v>
      </c>
    </row>
    <row r="6" spans="1:15" x14ac:dyDescent="0.35">
      <c r="A6" s="6">
        <v>2</v>
      </c>
      <c r="B6" s="7">
        <v>30</v>
      </c>
      <c r="C6" s="7">
        <v>200</v>
      </c>
      <c r="D6" s="12"/>
      <c r="E6" s="93" t="s">
        <v>99</v>
      </c>
      <c r="F6" s="94" t="s">
        <v>101</v>
      </c>
      <c r="G6" s="94" t="s">
        <v>102</v>
      </c>
      <c r="H6" s="94" t="s">
        <v>103</v>
      </c>
      <c r="I6" s="94" t="s">
        <v>104</v>
      </c>
      <c r="J6" s="94" t="s">
        <v>105</v>
      </c>
      <c r="K6" s="94" t="s">
        <v>106</v>
      </c>
      <c r="L6" s="94" t="s">
        <v>107</v>
      </c>
      <c r="M6" s="94" t="s">
        <v>108</v>
      </c>
      <c r="N6" s="94" t="s">
        <v>109</v>
      </c>
      <c r="O6" s="94" t="s">
        <v>98</v>
      </c>
    </row>
    <row r="7" spans="1:15" x14ac:dyDescent="0.35">
      <c r="A7" s="6">
        <v>3</v>
      </c>
      <c r="B7" s="7">
        <v>45</v>
      </c>
      <c r="C7" s="7">
        <v>300</v>
      </c>
      <c r="D7" s="12"/>
      <c r="E7" s="39" t="s">
        <v>110</v>
      </c>
      <c r="F7">
        <v>100</v>
      </c>
      <c r="G7">
        <v>300</v>
      </c>
      <c r="H7">
        <v>360</v>
      </c>
      <c r="O7">
        <v>760</v>
      </c>
    </row>
    <row r="8" spans="1:15" x14ac:dyDescent="0.35">
      <c r="A8" s="6">
        <v>4</v>
      </c>
      <c r="B8" s="7">
        <v>40</v>
      </c>
      <c r="C8" s="7">
        <v>250</v>
      </c>
      <c r="D8" s="12"/>
      <c r="E8" s="39" t="s">
        <v>111</v>
      </c>
      <c r="H8">
        <v>200</v>
      </c>
      <c r="I8">
        <v>625</v>
      </c>
      <c r="J8">
        <v>700</v>
      </c>
      <c r="K8">
        <v>275</v>
      </c>
      <c r="O8">
        <v>1800</v>
      </c>
    </row>
    <row r="9" spans="1:15" x14ac:dyDescent="0.35">
      <c r="A9" s="9">
        <v>5</v>
      </c>
      <c r="B9" s="7">
        <v>35</v>
      </c>
      <c r="C9" s="7">
        <v>225</v>
      </c>
      <c r="D9" s="12"/>
      <c r="E9" s="39" t="s">
        <v>112</v>
      </c>
      <c r="K9">
        <v>625</v>
      </c>
      <c r="L9">
        <v>675</v>
      </c>
      <c r="M9">
        <v>725</v>
      </c>
      <c r="N9">
        <v>375</v>
      </c>
      <c r="O9">
        <v>2400</v>
      </c>
    </row>
    <row r="10" spans="1:15" x14ac:dyDescent="0.35">
      <c r="A10" s="6">
        <v>6</v>
      </c>
      <c r="B10" s="7">
        <v>20</v>
      </c>
      <c r="C10" s="7">
        <v>100</v>
      </c>
      <c r="D10" s="12"/>
      <c r="E10" s="39" t="s">
        <v>98</v>
      </c>
      <c r="F10">
        <v>100</v>
      </c>
      <c r="G10">
        <v>300</v>
      </c>
      <c r="H10">
        <v>560</v>
      </c>
      <c r="I10">
        <v>625</v>
      </c>
      <c r="J10">
        <v>700</v>
      </c>
      <c r="K10">
        <v>900</v>
      </c>
      <c r="L10">
        <v>675</v>
      </c>
      <c r="M10">
        <v>725</v>
      </c>
      <c r="N10">
        <v>375</v>
      </c>
      <c r="O10">
        <v>4960</v>
      </c>
    </row>
    <row r="11" spans="1:15" x14ac:dyDescent="0.35">
      <c r="A11" s="6">
        <v>7</v>
      </c>
      <c r="B11" s="7">
        <v>50</v>
      </c>
      <c r="C11" s="7">
        <v>350</v>
      </c>
      <c r="D11" s="12"/>
    </row>
    <row r="12" spans="1:15" x14ac:dyDescent="0.35">
      <c r="A12" s="6">
        <v>8</v>
      </c>
      <c r="B12" s="7">
        <v>45</v>
      </c>
      <c r="C12" s="7">
        <v>325</v>
      </c>
      <c r="D12" s="12"/>
    </row>
    <row r="13" spans="1:15" x14ac:dyDescent="0.35">
      <c r="A13" s="9">
        <v>9</v>
      </c>
      <c r="B13" s="7">
        <v>30</v>
      </c>
      <c r="C13" s="7">
        <v>175</v>
      </c>
      <c r="D13" s="12"/>
    </row>
    <row r="14" spans="1:15" x14ac:dyDescent="0.35">
      <c r="A14" s="6">
        <v>10</v>
      </c>
      <c r="B14" s="7">
        <v>25</v>
      </c>
      <c r="C14" s="7">
        <v>150</v>
      </c>
      <c r="D14" s="12"/>
      <c r="E14" t="s">
        <v>113</v>
      </c>
    </row>
    <row r="15" spans="1:15" x14ac:dyDescent="0.35">
      <c r="A15" s="6">
        <v>11</v>
      </c>
      <c r="B15" s="7">
        <v>55</v>
      </c>
      <c r="C15" s="7">
        <v>375</v>
      </c>
      <c r="E15" t="s">
        <v>114</v>
      </c>
    </row>
    <row r="16" spans="1:15" x14ac:dyDescent="0.35">
      <c r="A16" s="6">
        <v>12</v>
      </c>
      <c r="B16" s="7">
        <v>30</v>
      </c>
      <c r="C16" s="7">
        <v>185</v>
      </c>
      <c r="D16" s="40"/>
    </row>
    <row r="17" spans="1:4" x14ac:dyDescent="0.35">
      <c r="A17" s="9">
        <v>13</v>
      </c>
      <c r="B17" s="7">
        <v>40</v>
      </c>
      <c r="C17" s="7">
        <v>225</v>
      </c>
      <c r="D17" s="40"/>
    </row>
    <row r="18" spans="1:4" x14ac:dyDescent="0.35">
      <c r="A18" s="6">
        <v>14</v>
      </c>
      <c r="B18" s="7">
        <v>45</v>
      </c>
      <c r="C18" s="7">
        <v>275</v>
      </c>
      <c r="D18" s="40"/>
    </row>
    <row r="19" spans="1:4" x14ac:dyDescent="0.35">
      <c r="A19" s="6">
        <v>15</v>
      </c>
      <c r="B19" s="7">
        <v>35</v>
      </c>
      <c r="C19" s="7">
        <v>200</v>
      </c>
    </row>
    <row r="20" spans="1:4" x14ac:dyDescent="0.35">
      <c r="A20" s="6">
        <v>16</v>
      </c>
      <c r="B20" s="7">
        <v>50</v>
      </c>
      <c r="C20" s="7">
        <v>325</v>
      </c>
    </row>
    <row r="21" spans="1:4" x14ac:dyDescent="0.35">
      <c r="A21" s="9">
        <v>17</v>
      </c>
      <c r="B21" s="7">
        <v>55</v>
      </c>
      <c r="C21" s="7">
        <v>350</v>
      </c>
    </row>
    <row r="22" spans="1:4" x14ac:dyDescent="0.35">
      <c r="A22" s="6">
        <v>18</v>
      </c>
      <c r="B22" s="7">
        <v>60</v>
      </c>
      <c r="C22" s="7">
        <v>375</v>
      </c>
    </row>
    <row r="23" spans="1:4" x14ac:dyDescent="0.35">
      <c r="A23" s="6">
        <v>19</v>
      </c>
      <c r="B23" s="7">
        <v>35</v>
      </c>
      <c r="C23" s="7">
        <v>200</v>
      </c>
    </row>
    <row r="24" spans="1:4" x14ac:dyDescent="0.35">
      <c r="A24" s="6">
        <v>20</v>
      </c>
      <c r="B24" s="7">
        <v>40</v>
      </c>
      <c r="C24" s="7">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
  <sheetViews>
    <sheetView workbookViewId="0"/>
  </sheetViews>
  <sheetFormatPr defaultColWidth="9.1796875" defaultRowHeight="14.5" x14ac:dyDescent="0.35"/>
  <cols>
    <col min="1" max="1" width="9.1796875" style="23"/>
    <col min="2" max="2" width="16" style="23" customWidth="1"/>
    <col min="3" max="3" width="11.1796875" style="23" customWidth="1"/>
    <col min="4" max="4" width="11.1796875" style="23" bestFit="1" customWidth="1"/>
    <col min="5" max="16384" width="9.1796875" style="23"/>
  </cols>
  <sheetData>
    <row r="1" spans="1:16" x14ac:dyDescent="0.35">
      <c r="A1" t="s">
        <v>2</v>
      </c>
      <c r="B1" s="61" t="s">
        <v>31</v>
      </c>
    </row>
    <row r="3" spans="1:16" x14ac:dyDescent="0.35">
      <c r="A3" s="20"/>
      <c r="B3"/>
      <c r="C3" s="35"/>
      <c r="D3" s="26"/>
      <c r="E3" s="26"/>
    </row>
    <row r="4" spans="1:16" ht="29" x14ac:dyDescent="0.35">
      <c r="A4" s="68" t="s">
        <v>3</v>
      </c>
      <c r="B4" s="68" t="s">
        <v>58</v>
      </c>
    </row>
    <row r="5" spans="1:16" x14ac:dyDescent="0.35">
      <c r="A5" s="52">
        <v>2012</v>
      </c>
      <c r="B5" s="52">
        <v>200</v>
      </c>
    </row>
    <row r="6" spans="1:16" x14ac:dyDescent="0.35">
      <c r="A6" s="52">
        <v>2013</v>
      </c>
      <c r="B6" s="52">
        <v>230</v>
      </c>
    </row>
    <row r="7" spans="1:16" x14ac:dyDescent="0.35">
      <c r="A7" s="52">
        <v>2014</v>
      </c>
      <c r="B7" s="52">
        <v>260</v>
      </c>
    </row>
    <row r="8" spans="1:16" x14ac:dyDescent="0.35">
      <c r="A8" s="52">
        <v>2015</v>
      </c>
      <c r="B8" s="52">
        <v>295</v>
      </c>
    </row>
    <row r="9" spans="1:16" x14ac:dyDescent="0.35">
      <c r="A9" s="52">
        <v>2016</v>
      </c>
      <c r="B9" s="52">
        <v>330</v>
      </c>
    </row>
    <row r="10" spans="1:16" x14ac:dyDescent="0.35">
      <c r="A10" s="52">
        <v>2017</v>
      </c>
      <c r="B10" s="52">
        <v>370</v>
      </c>
    </row>
    <row r="11" spans="1:16" x14ac:dyDescent="0.35">
      <c r="A11" s="52">
        <v>2018</v>
      </c>
      <c r="B11" s="52">
        <v>410</v>
      </c>
      <c r="E11"/>
    </row>
    <row r="12" spans="1:16" x14ac:dyDescent="0.35">
      <c r="A12" s="52">
        <v>2019</v>
      </c>
      <c r="B12" s="52">
        <v>450</v>
      </c>
      <c r="C12" s="19"/>
      <c r="D12" s="19"/>
    </row>
    <row r="13" spans="1:16" x14ac:dyDescent="0.35">
      <c r="A13" s="52">
        <v>2020</v>
      </c>
      <c r="B13" s="52">
        <v>495</v>
      </c>
      <c r="C13"/>
      <c r="D13" s="34"/>
      <c r="E13"/>
      <c r="P13" s="19"/>
    </row>
    <row r="15" spans="1:16" x14ac:dyDescent="0.35">
      <c r="A15"/>
      <c r="C15" s="19"/>
      <c r="D15" s="19"/>
    </row>
    <row r="16" spans="1:16" x14ac:dyDescent="0.35">
      <c r="D16" s="33"/>
      <c r="E16"/>
      <c r="P16" s="19"/>
    </row>
    <row r="17" spans="1:2" x14ac:dyDescent="0.35">
      <c r="A17"/>
    </row>
    <row r="18" spans="1:2" x14ac:dyDescent="0.35">
      <c r="A18" s="32"/>
      <c r="B18"/>
    </row>
    <row r="19" spans="1:2" x14ac:dyDescent="0.35">
      <c r="A19"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heetViews>
  <sheetFormatPr defaultRowHeight="14.5" x14ac:dyDescent="0.35"/>
  <cols>
    <col min="1" max="1" width="24.54296875" customWidth="1"/>
    <col min="2" max="2" width="15.81640625" customWidth="1"/>
  </cols>
  <sheetData>
    <row r="1" spans="1:12" x14ac:dyDescent="0.35">
      <c r="A1" t="s">
        <v>28</v>
      </c>
    </row>
    <row r="4" spans="1:12" x14ac:dyDescent="0.35">
      <c r="A4" s="20"/>
    </row>
    <row r="5" spans="1:12" ht="15" thickBot="1" x14ac:dyDescent="0.4">
      <c r="A5" s="10" t="s">
        <v>59</v>
      </c>
      <c r="B5" s="10" t="s">
        <v>80</v>
      </c>
    </row>
    <row r="6" spans="1:12" x14ac:dyDescent="0.35">
      <c r="A6" s="9" t="s">
        <v>60</v>
      </c>
      <c r="B6" s="4">
        <v>720</v>
      </c>
    </row>
    <row r="7" spans="1:12" x14ac:dyDescent="0.35">
      <c r="A7" s="6" t="s">
        <v>61</v>
      </c>
      <c r="B7" s="2">
        <v>680</v>
      </c>
      <c r="D7" s="37"/>
      <c r="L7" s="12"/>
    </row>
    <row r="8" spans="1:12" x14ac:dyDescent="0.35">
      <c r="A8" s="6" t="s">
        <v>62</v>
      </c>
      <c r="B8" s="2">
        <v>650</v>
      </c>
    </row>
    <row r="9" spans="1:12" x14ac:dyDescent="0.35">
      <c r="A9" s="6" t="s">
        <v>63</v>
      </c>
      <c r="B9" s="2">
        <v>600</v>
      </c>
    </row>
    <row r="10" spans="1:12" x14ac:dyDescent="0.35">
      <c r="A10" s="6" t="s">
        <v>64</v>
      </c>
      <c r="B10" s="2">
        <v>580</v>
      </c>
      <c r="D10" s="37"/>
      <c r="L10" s="12"/>
    </row>
    <row r="11" spans="1:12" x14ac:dyDescent="0.35">
      <c r="A11" s="6" t="s">
        <v>65</v>
      </c>
      <c r="B11" s="2">
        <v>560</v>
      </c>
      <c r="D11" s="37"/>
    </row>
    <row r="12" spans="1:12" x14ac:dyDescent="0.35">
      <c r="A12" s="6" t="s">
        <v>66</v>
      </c>
      <c r="B12" s="2">
        <v>530</v>
      </c>
    </row>
    <row r="13" spans="1:12" x14ac:dyDescent="0.35">
      <c r="A13" s="6" t="s">
        <v>67</v>
      </c>
      <c r="B13" s="2">
        <v>500</v>
      </c>
      <c r="D13" s="37"/>
      <c r="L13" s="12"/>
    </row>
    <row r="14" spans="1:12" x14ac:dyDescent="0.35">
      <c r="A14" s="6" t="s">
        <v>68</v>
      </c>
      <c r="B14" s="2">
        <v>470</v>
      </c>
    </row>
    <row r="15" spans="1:12" x14ac:dyDescent="0.35">
      <c r="A15" s="6" t="s">
        <v>69</v>
      </c>
      <c r="B15" s="2">
        <v>450</v>
      </c>
    </row>
    <row r="16" spans="1:12" x14ac:dyDescent="0.35">
      <c r="A16" s="6" t="s">
        <v>70</v>
      </c>
      <c r="B16" s="2">
        <v>430</v>
      </c>
      <c r="D16" s="37"/>
      <c r="L16" s="12"/>
    </row>
    <row r="17" spans="1:12" x14ac:dyDescent="0.35">
      <c r="A17" s="6" t="s">
        <v>71</v>
      </c>
      <c r="B17" s="2">
        <v>410</v>
      </c>
    </row>
    <row r="18" spans="1:12" x14ac:dyDescent="0.35">
      <c r="A18" s="6" t="s">
        <v>72</v>
      </c>
      <c r="B18" s="2">
        <v>390</v>
      </c>
    </row>
    <row r="19" spans="1:12" x14ac:dyDescent="0.35">
      <c r="A19" s="6" t="s">
        <v>73</v>
      </c>
      <c r="B19" s="2">
        <v>370</v>
      </c>
      <c r="D19" s="37"/>
      <c r="L19" s="12"/>
    </row>
    <row r="20" spans="1:12" x14ac:dyDescent="0.35">
      <c r="A20" s="6" t="s">
        <v>74</v>
      </c>
      <c r="B20" s="2">
        <v>350</v>
      </c>
    </row>
    <row r="21" spans="1:12" x14ac:dyDescent="0.35">
      <c r="A21" s="6" t="s">
        <v>75</v>
      </c>
      <c r="B21" s="2">
        <v>330</v>
      </c>
    </row>
    <row r="22" spans="1:12" x14ac:dyDescent="0.35">
      <c r="A22" s="6" t="s">
        <v>76</v>
      </c>
      <c r="B22" s="2">
        <v>310</v>
      </c>
      <c r="L22" s="12"/>
    </row>
    <row r="23" spans="1:12" x14ac:dyDescent="0.35">
      <c r="A23" s="6" t="s">
        <v>77</v>
      </c>
      <c r="B23" s="2">
        <v>290</v>
      </c>
      <c r="D23" s="36"/>
    </row>
    <row r="24" spans="1:12" x14ac:dyDescent="0.35">
      <c r="A24" s="6" t="s">
        <v>78</v>
      </c>
      <c r="B24" s="2">
        <v>270</v>
      </c>
    </row>
    <row r="25" spans="1:12" x14ac:dyDescent="0.35">
      <c r="A25" s="6" t="s">
        <v>79</v>
      </c>
      <c r="B25" s="2">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7"/>
  <sheetViews>
    <sheetView topLeftCell="A18" workbookViewId="0">
      <selection activeCell="C47" sqref="C47"/>
    </sheetView>
  </sheetViews>
  <sheetFormatPr defaultRowHeight="14.5" x14ac:dyDescent="0.35"/>
  <cols>
    <col min="1" max="1" width="18.54296875" customWidth="1"/>
    <col min="2" max="2" width="14.1796875" customWidth="1"/>
    <col min="3" max="3" width="27.81640625" customWidth="1"/>
    <col min="5" max="5" width="24" bestFit="1" customWidth="1"/>
    <col min="6" max="6" width="16.1796875" bestFit="1" customWidth="1"/>
    <col min="7" max="8" width="6.54296875" customWidth="1"/>
    <col min="9" max="10" width="5.54296875" customWidth="1"/>
    <col min="11" max="11" width="6.54296875" customWidth="1"/>
    <col min="12" max="15" width="8.1796875" customWidth="1"/>
    <col min="16" max="16" width="11.1796875" bestFit="1" customWidth="1"/>
  </cols>
  <sheetData>
    <row r="1" spans="1:13" x14ac:dyDescent="0.35">
      <c r="A1" s="20" t="s">
        <v>29</v>
      </c>
      <c r="B1" s="21"/>
      <c r="C1" s="19"/>
      <c r="D1" s="12"/>
    </row>
    <row r="2" spans="1:13" x14ac:dyDescent="0.35">
      <c r="A2" s="98" t="s">
        <v>124</v>
      </c>
      <c r="B2" s="1"/>
      <c r="C2" s="19"/>
    </row>
    <row r="3" spans="1:13" x14ac:dyDescent="0.35">
      <c r="A3" s="98" t="s">
        <v>125</v>
      </c>
      <c r="B3" s="49"/>
      <c r="C3" s="49"/>
      <c r="D3" s="49"/>
      <c r="E3" s="49"/>
      <c r="F3" s="49"/>
      <c r="G3" s="49"/>
      <c r="H3" s="49"/>
      <c r="I3" s="49"/>
      <c r="J3" s="49"/>
      <c r="K3" s="49"/>
      <c r="L3" s="49"/>
      <c r="M3" s="49"/>
    </row>
    <row r="4" spans="1:13" ht="46.5" customHeight="1" thickBot="1" x14ac:dyDescent="0.4">
      <c r="A4" s="50" t="s">
        <v>127</v>
      </c>
      <c r="B4" s="50" t="s">
        <v>128</v>
      </c>
      <c r="C4" s="49"/>
      <c r="D4" s="49"/>
      <c r="E4" s="49"/>
      <c r="F4" s="49"/>
      <c r="G4" s="49"/>
      <c r="H4" s="49"/>
      <c r="I4" s="49"/>
      <c r="J4" s="49"/>
      <c r="K4" s="49"/>
      <c r="L4" s="49"/>
    </row>
    <row r="5" spans="1:13" ht="16" thickBot="1" x14ac:dyDescent="0.4">
      <c r="A5" s="69">
        <v>1.4</v>
      </c>
      <c r="B5" s="53">
        <v>70</v>
      </c>
      <c r="C5" s="11"/>
      <c r="D5" s="89"/>
      <c r="E5" s="90" t="s">
        <v>126</v>
      </c>
      <c r="F5" s="49"/>
      <c r="G5" s="49"/>
      <c r="H5" s="49"/>
      <c r="I5" s="49"/>
      <c r="J5" s="49"/>
      <c r="K5" s="49"/>
      <c r="L5" s="49"/>
    </row>
    <row r="6" spans="1:13" ht="16" thickBot="1" x14ac:dyDescent="0.4">
      <c r="A6" s="70">
        <v>1.5</v>
      </c>
      <c r="B6" s="54">
        <v>73</v>
      </c>
      <c r="C6" s="91"/>
      <c r="D6" s="90"/>
      <c r="E6" s="90"/>
      <c r="F6" s="49"/>
      <c r="G6" s="49"/>
      <c r="H6" s="49"/>
      <c r="I6" s="49"/>
      <c r="J6" s="49"/>
      <c r="K6" s="49"/>
      <c r="L6" s="49"/>
    </row>
    <row r="7" spans="1:13" ht="16" thickBot="1" x14ac:dyDescent="0.4">
      <c r="A7" s="70">
        <v>2</v>
      </c>
      <c r="B7" s="54">
        <v>90</v>
      </c>
      <c r="C7" s="11"/>
      <c r="D7" s="89"/>
      <c r="E7" s="90"/>
      <c r="F7" s="49"/>
      <c r="G7" s="49"/>
      <c r="H7" s="49"/>
      <c r="I7" s="49"/>
      <c r="J7" s="49"/>
      <c r="K7" s="49"/>
      <c r="L7" s="49"/>
    </row>
    <row r="8" spans="1:13" ht="16" thickBot="1" x14ac:dyDescent="0.4">
      <c r="A8" s="70">
        <v>2.1</v>
      </c>
      <c r="B8" s="54">
        <v>95</v>
      </c>
      <c r="C8" s="11"/>
      <c r="D8" s="90"/>
      <c r="E8" s="90"/>
      <c r="F8" s="49"/>
      <c r="G8" s="49"/>
      <c r="H8" s="49"/>
      <c r="I8" s="49"/>
      <c r="J8" s="49"/>
      <c r="K8" s="49"/>
      <c r="L8" s="49"/>
    </row>
    <row r="9" spans="1:13" ht="16" thickBot="1" x14ac:dyDescent="0.4">
      <c r="A9" s="70">
        <v>2.4</v>
      </c>
      <c r="B9" s="54">
        <v>100</v>
      </c>
      <c r="C9" s="11"/>
      <c r="D9" s="89"/>
      <c r="E9" s="90"/>
      <c r="F9" s="49"/>
      <c r="G9" s="49"/>
      <c r="H9" s="49"/>
      <c r="I9" s="49"/>
      <c r="J9" s="49"/>
      <c r="K9" s="49"/>
      <c r="L9" s="49"/>
    </row>
    <row r="10" spans="1:13" ht="16" thickBot="1" x14ac:dyDescent="0.4">
      <c r="A10" s="70">
        <v>1.9</v>
      </c>
      <c r="B10" s="54">
        <v>82</v>
      </c>
      <c r="C10" s="91"/>
      <c r="D10" s="90" t="s">
        <v>129</v>
      </c>
      <c r="E10" s="90"/>
      <c r="F10" s="49"/>
      <c r="G10" s="49"/>
      <c r="H10" s="49"/>
      <c r="I10" s="49"/>
      <c r="J10" s="49"/>
      <c r="K10" s="49"/>
      <c r="L10" s="49"/>
    </row>
    <row r="11" spans="1:13" ht="16" thickBot="1" x14ac:dyDescent="0.4">
      <c r="A11" s="70">
        <v>2.2000000000000002</v>
      </c>
      <c r="B11" s="54">
        <v>92</v>
      </c>
      <c r="C11" s="11"/>
      <c r="D11" s="99">
        <f>PEARSON(A5:A25,B5:B25)</f>
        <v>0.99006218280301539</v>
      </c>
      <c r="E11" s="90"/>
      <c r="F11" s="49"/>
      <c r="G11" s="49"/>
      <c r="H11" s="49"/>
      <c r="I11" s="49"/>
      <c r="J11" s="49"/>
      <c r="K11" s="49"/>
      <c r="L11" s="49"/>
    </row>
    <row r="12" spans="1:13" ht="16" thickBot="1" x14ac:dyDescent="0.4">
      <c r="A12" s="69">
        <v>2.6</v>
      </c>
      <c r="B12" s="53">
        <v>105</v>
      </c>
      <c r="C12" s="11"/>
      <c r="D12" s="90"/>
      <c r="E12" s="90"/>
      <c r="F12" s="49"/>
      <c r="G12" s="49"/>
      <c r="H12" s="49"/>
      <c r="I12" s="49"/>
      <c r="J12" s="49"/>
      <c r="K12" s="49"/>
      <c r="L12" s="49"/>
    </row>
    <row r="13" spans="1:13" ht="16" thickBot="1" x14ac:dyDescent="0.4">
      <c r="A13" s="70">
        <v>2.2999999999999998</v>
      </c>
      <c r="B13" s="54">
        <v>98</v>
      </c>
      <c r="C13" s="11"/>
      <c r="D13" s="11" t="s">
        <v>130</v>
      </c>
      <c r="E13" s="90"/>
      <c r="F13" s="49"/>
      <c r="G13" s="49"/>
      <c r="H13" s="49"/>
      <c r="I13" s="49"/>
      <c r="J13" s="49"/>
      <c r="K13" s="49"/>
      <c r="L13" s="49"/>
    </row>
    <row r="14" spans="1:13" ht="16" thickBot="1" x14ac:dyDescent="0.4">
      <c r="A14" s="70">
        <v>2</v>
      </c>
      <c r="B14" s="54">
        <v>86</v>
      </c>
      <c r="C14" s="11"/>
      <c r="D14" s="11" t="s">
        <v>131</v>
      </c>
      <c r="E14" s="89"/>
    </row>
    <row r="15" spans="1:13" ht="16" thickBot="1" x14ac:dyDescent="0.4">
      <c r="A15" s="70">
        <v>2.1</v>
      </c>
      <c r="B15" s="54">
        <v>90</v>
      </c>
    </row>
    <row r="16" spans="1:13" ht="16" thickBot="1" x14ac:dyDescent="0.4">
      <c r="A16" s="70">
        <v>1.8</v>
      </c>
      <c r="B16" s="54">
        <v>80</v>
      </c>
    </row>
    <row r="17" spans="1:6" ht="16" thickBot="1" x14ac:dyDescent="0.4">
      <c r="A17" s="70">
        <v>2.5</v>
      </c>
      <c r="B17" s="54">
        <v>104</v>
      </c>
    </row>
    <row r="18" spans="1:6" ht="16" thickBot="1" x14ac:dyDescent="0.4">
      <c r="A18" s="70">
        <v>2.7</v>
      </c>
      <c r="B18" s="54">
        <v>110</v>
      </c>
      <c r="D18" t="s">
        <v>132</v>
      </c>
    </row>
    <row r="19" spans="1:6" ht="16" thickBot="1" x14ac:dyDescent="0.4">
      <c r="A19" s="69">
        <v>2.8</v>
      </c>
      <c r="B19" s="53">
        <v>115</v>
      </c>
    </row>
    <row r="20" spans="1:6" ht="16" thickBot="1" x14ac:dyDescent="0.4">
      <c r="A20" s="70">
        <v>2.2000000000000002</v>
      </c>
      <c r="B20" s="54">
        <v>94</v>
      </c>
    </row>
    <row r="21" spans="1:6" ht="16" thickBot="1" x14ac:dyDescent="0.4">
      <c r="A21" s="70">
        <v>2.4</v>
      </c>
      <c r="B21" s="54">
        <v>100</v>
      </c>
      <c r="D21" s="100" t="s">
        <v>133</v>
      </c>
      <c r="E21" s="101"/>
      <c r="F21" s="101" t="s">
        <v>134</v>
      </c>
    </row>
    <row r="22" spans="1:6" ht="16" thickBot="1" x14ac:dyDescent="0.4">
      <c r="A22" s="70">
        <v>2.6</v>
      </c>
      <c r="B22" s="54">
        <v>108</v>
      </c>
      <c r="D22" s="102" t="s">
        <v>137</v>
      </c>
    </row>
    <row r="23" spans="1:6" ht="16" thickBot="1" x14ac:dyDescent="0.4">
      <c r="A23" s="70">
        <v>2.1</v>
      </c>
      <c r="B23" s="54">
        <v>92</v>
      </c>
      <c r="D23" s="102" t="s">
        <v>138</v>
      </c>
    </row>
    <row r="24" spans="1:6" ht="16" thickBot="1" x14ac:dyDescent="0.4">
      <c r="A24" s="70">
        <v>2</v>
      </c>
      <c r="B24" s="54">
        <v>88</v>
      </c>
    </row>
    <row r="25" spans="1:6" ht="16" thickBot="1" x14ac:dyDescent="0.4">
      <c r="A25" s="70">
        <v>2.2999999999999998</v>
      </c>
      <c r="B25" s="54">
        <v>96</v>
      </c>
      <c r="D25" s="57" t="s">
        <v>139</v>
      </c>
    </row>
    <row r="26" spans="1:6" x14ac:dyDescent="0.35">
      <c r="D26" s="57" t="s">
        <v>140</v>
      </c>
    </row>
    <row r="27" spans="1:6" x14ac:dyDescent="0.35">
      <c r="D27" s="57"/>
    </row>
    <row r="28" spans="1:6" x14ac:dyDescent="0.35">
      <c r="D28" s="57"/>
      <c r="E28" s="31"/>
    </row>
    <row r="29" spans="1:6" x14ac:dyDescent="0.35">
      <c r="C29" s="103" t="s">
        <v>141</v>
      </c>
      <c r="D29" s="57"/>
    </row>
    <row r="30" spans="1:6" x14ac:dyDescent="0.35">
      <c r="C30" s="103" t="s">
        <v>142</v>
      </c>
      <c r="D30" s="57"/>
    </row>
    <row r="31" spans="1:6" x14ac:dyDescent="0.35">
      <c r="D31" s="57"/>
    </row>
    <row r="32" spans="1:6" x14ac:dyDescent="0.35">
      <c r="C32" s="101" t="s">
        <v>134</v>
      </c>
      <c r="E32" s="13"/>
    </row>
    <row r="33" spans="3:15" x14ac:dyDescent="0.35">
      <c r="C33">
        <f>31.641*3+24.555</f>
        <v>119.47800000000001</v>
      </c>
      <c r="E33" t="s">
        <v>143</v>
      </c>
    </row>
    <row r="34" spans="3:15" x14ac:dyDescent="0.35">
      <c r="D34" s="12"/>
      <c r="E34" s="30"/>
    </row>
    <row r="35" spans="3:15" x14ac:dyDescent="0.35">
      <c r="D35" s="12"/>
    </row>
    <row r="36" spans="3:15" x14ac:dyDescent="0.35">
      <c r="C36" s="100" t="s">
        <v>144</v>
      </c>
    </row>
    <row r="37" spans="3:15" x14ac:dyDescent="0.35">
      <c r="C37" s="102" t="s">
        <v>145</v>
      </c>
    </row>
    <row r="39" spans="3:15" x14ac:dyDescent="0.35">
      <c r="C39" t="s">
        <v>146</v>
      </c>
      <c r="D39" s="12"/>
    </row>
    <row r="40" spans="3:15" x14ac:dyDescent="0.35">
      <c r="D40" s="12"/>
      <c r="E40" s="22"/>
    </row>
    <row r="42" spans="3:15" x14ac:dyDescent="0.35">
      <c r="C42" s="103" t="s">
        <v>141</v>
      </c>
    </row>
    <row r="43" spans="3:15" x14ac:dyDescent="0.35">
      <c r="C43" s="103" t="s">
        <v>147</v>
      </c>
    </row>
    <row r="44" spans="3:15" x14ac:dyDescent="0.35">
      <c r="D44" s="12"/>
      <c r="E44" s="29"/>
      <c r="K44" s="100" t="s">
        <v>148</v>
      </c>
      <c r="L44" s="101"/>
      <c r="O44" s="101"/>
    </row>
    <row r="45" spans="3:15" x14ac:dyDescent="0.35">
      <c r="C45" s="101" t="s">
        <v>149</v>
      </c>
      <c r="K45" s="102" t="s">
        <v>150</v>
      </c>
    </row>
    <row r="46" spans="3:15" x14ac:dyDescent="0.35">
      <c r="K46" s="102" t="s">
        <v>151</v>
      </c>
    </row>
    <row r="47" spans="3:15" x14ac:dyDescent="0.35">
      <c r="C47">
        <f>53.806*3^0.7129</f>
        <v>117.752584971506</v>
      </c>
      <c r="E47" t="s">
        <v>152</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workbookViewId="0">
      <selection activeCell="A23" sqref="A23"/>
    </sheetView>
  </sheetViews>
  <sheetFormatPr defaultRowHeight="14.5" x14ac:dyDescent="0.35"/>
  <cols>
    <col min="1" max="1" width="22.54296875" customWidth="1"/>
  </cols>
  <sheetData>
    <row r="1" spans="1:17" x14ac:dyDescent="0.35">
      <c r="A1" t="s">
        <v>1</v>
      </c>
    </row>
    <row r="2" spans="1:17" x14ac:dyDescent="0.35">
      <c r="A2" s="103" t="s">
        <v>153</v>
      </c>
    </row>
    <row r="3" spans="1:17" x14ac:dyDescent="0.35">
      <c r="A3" s="103" t="s">
        <v>154</v>
      </c>
    </row>
    <row r="4" spans="1:17" x14ac:dyDescent="0.35">
      <c r="A4" s="103" t="s">
        <v>155</v>
      </c>
    </row>
    <row r="5" spans="1:17" x14ac:dyDescent="0.35">
      <c r="A5" s="103" t="s">
        <v>156</v>
      </c>
    </row>
    <row r="6" spans="1:17" x14ac:dyDescent="0.35">
      <c r="A6" s="103" t="s">
        <v>157</v>
      </c>
    </row>
    <row r="7" spans="1:17" x14ac:dyDescent="0.35">
      <c r="A7" s="103" t="s">
        <v>158</v>
      </c>
    </row>
    <row r="8" spans="1:17" x14ac:dyDescent="0.35">
      <c r="A8" s="103" t="s">
        <v>159</v>
      </c>
    </row>
    <row r="9" spans="1:17" x14ac:dyDescent="0.35">
      <c r="A9" s="103" t="s">
        <v>160</v>
      </c>
    </row>
    <row r="12" spans="1:17" x14ac:dyDescent="0.35">
      <c r="O12" s="100" t="s">
        <v>133</v>
      </c>
      <c r="P12" s="101" t="s">
        <v>134</v>
      </c>
    </row>
    <row r="13" spans="1:17" x14ac:dyDescent="0.35">
      <c r="O13" s="102" t="s">
        <v>135</v>
      </c>
    </row>
    <row r="14" spans="1:17" x14ac:dyDescent="0.35">
      <c r="O14" s="102" t="s">
        <v>136</v>
      </c>
    </row>
    <row r="15" spans="1:17" x14ac:dyDescent="0.35">
      <c r="O15" s="102"/>
    </row>
    <row r="16" spans="1:17" x14ac:dyDescent="0.35">
      <c r="A16" t="s">
        <v>168</v>
      </c>
      <c r="D16" t="s">
        <v>172</v>
      </c>
      <c r="O16" s="100" t="s">
        <v>161</v>
      </c>
      <c r="Q16" s="101" t="s">
        <v>162</v>
      </c>
    </row>
    <row r="17" spans="1:16" x14ac:dyDescent="0.35">
      <c r="A17" s="101" t="s">
        <v>162</v>
      </c>
      <c r="O17" s="102" t="s">
        <v>135</v>
      </c>
    </row>
    <row r="18" spans="1:16" x14ac:dyDescent="0.35">
      <c r="O18" s="102" t="s">
        <v>163</v>
      </c>
    </row>
    <row r="19" spans="1:16" x14ac:dyDescent="0.35">
      <c r="A19" t="s">
        <v>169</v>
      </c>
      <c r="B19">
        <v>50</v>
      </c>
      <c r="O19" s="100" t="s">
        <v>164</v>
      </c>
      <c r="P19" s="101" t="s">
        <v>165</v>
      </c>
    </row>
    <row r="20" spans="1:16" x14ac:dyDescent="0.35">
      <c r="A20" t="s">
        <v>170</v>
      </c>
      <c r="B20" t="s">
        <v>171</v>
      </c>
      <c r="O20" s="104" t="s">
        <v>166</v>
      </c>
    </row>
    <row r="21" spans="1:16" x14ac:dyDescent="0.35">
      <c r="A21" t="s">
        <v>173</v>
      </c>
      <c r="O21" s="102" t="s">
        <v>167</v>
      </c>
    </row>
    <row r="22" spans="1:16" x14ac:dyDescent="0.35">
      <c r="O22" s="102"/>
    </row>
    <row r="23" spans="1:16" x14ac:dyDescent="0.35">
      <c r="A23">
        <f>50*EXP(0.005*100)</f>
        <v>82.436063535006411</v>
      </c>
      <c r="O23" s="100" t="s">
        <v>148</v>
      </c>
      <c r="P23" s="101" t="s">
        <v>149</v>
      </c>
    </row>
    <row r="24" spans="1:16" x14ac:dyDescent="0.35">
      <c r="A24" t="s">
        <v>174</v>
      </c>
      <c r="O24" s="102" t="s">
        <v>150</v>
      </c>
    </row>
    <row r="25" spans="1:16" x14ac:dyDescent="0.35">
      <c r="O25" s="102" t="s">
        <v>151</v>
      </c>
    </row>
    <row r="26" spans="1:16" x14ac:dyDescent="0.35">
      <c r="O26"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2"/>
  <sheetViews>
    <sheetView zoomScaleNormal="100" workbookViewId="0">
      <selection activeCell="C43" sqref="C43"/>
    </sheetView>
  </sheetViews>
  <sheetFormatPr defaultColWidth="9.1796875" defaultRowHeight="14.5" x14ac:dyDescent="0.35"/>
  <cols>
    <col min="1" max="2" width="17" style="27" customWidth="1"/>
    <col min="3" max="3" width="17.81640625" style="27" bestFit="1" customWidth="1"/>
    <col min="4" max="4" width="19.1796875" style="27" bestFit="1" customWidth="1"/>
    <col min="5" max="5" width="12.54296875" style="27" bestFit="1" customWidth="1"/>
    <col min="6" max="6" width="10" style="27" customWidth="1"/>
    <col min="7" max="14" width="9.1796875" style="27"/>
    <col min="15" max="15" width="104.54296875" style="27" bestFit="1" customWidth="1"/>
    <col min="16" max="16384" width="9.1796875" style="27"/>
  </cols>
  <sheetData>
    <row r="1" spans="1:16" x14ac:dyDescent="0.35">
      <c r="A1" t="s">
        <v>29</v>
      </c>
      <c r="B1"/>
      <c r="C1"/>
      <c r="D1"/>
      <c r="E1"/>
      <c r="F1"/>
      <c r="G1"/>
      <c r="H1"/>
      <c r="I1"/>
      <c r="J1"/>
      <c r="K1"/>
      <c r="L1"/>
      <c r="M1"/>
      <c r="N1"/>
      <c r="O1"/>
      <c r="P1"/>
    </row>
    <row r="2" spans="1:16" x14ac:dyDescent="0.35">
      <c r="A2"/>
      <c r="B2"/>
      <c r="C2"/>
      <c r="D2"/>
      <c r="E2"/>
      <c r="F2"/>
      <c r="G2"/>
      <c r="H2"/>
      <c r="I2"/>
      <c r="J2"/>
      <c r="K2"/>
      <c r="L2"/>
      <c r="M2"/>
      <c r="N2"/>
      <c r="O2" s="103" t="s">
        <v>175</v>
      </c>
      <c r="P2"/>
    </row>
    <row r="3" spans="1:16" x14ac:dyDescent="0.35">
      <c r="A3"/>
      <c r="B3"/>
      <c r="D3"/>
      <c r="E3"/>
      <c r="F3"/>
      <c r="G3"/>
      <c r="H3"/>
      <c r="I3"/>
      <c r="J3"/>
      <c r="K3"/>
      <c r="L3"/>
      <c r="M3"/>
      <c r="N3"/>
      <c r="O3" s="103" t="s">
        <v>176</v>
      </c>
      <c r="P3"/>
    </row>
    <row r="4" spans="1:16" x14ac:dyDescent="0.35">
      <c r="A4"/>
      <c r="B4"/>
      <c r="C4"/>
      <c r="D4"/>
      <c r="E4"/>
      <c r="F4"/>
      <c r="G4"/>
      <c r="H4"/>
      <c r="I4"/>
      <c r="J4"/>
      <c r="K4"/>
      <c r="L4"/>
      <c r="M4"/>
      <c r="N4"/>
      <c r="O4" s="103" t="s">
        <v>177</v>
      </c>
      <c r="P4"/>
    </row>
    <row r="5" spans="1:16" x14ac:dyDescent="0.35">
      <c r="A5"/>
      <c r="B5"/>
      <c r="C5"/>
      <c r="D5"/>
      <c r="E5"/>
      <c r="F5"/>
      <c r="G5"/>
      <c r="H5"/>
      <c r="I5"/>
      <c r="J5"/>
      <c r="K5"/>
      <c r="L5"/>
      <c r="M5"/>
      <c r="N5"/>
      <c r="O5" s="103" t="s">
        <v>178</v>
      </c>
      <c r="P5"/>
    </row>
    <row r="6" spans="1:16" x14ac:dyDescent="0.35">
      <c r="A6"/>
      <c r="B6"/>
      <c r="C6"/>
      <c r="D6" s="12"/>
      <c r="E6"/>
      <c r="F6" s="12"/>
      <c r="G6"/>
      <c r="H6" s="12"/>
      <c r="I6"/>
      <c r="J6"/>
      <c r="K6"/>
      <c r="L6"/>
      <c r="M6"/>
      <c r="N6"/>
      <c r="O6" s="103" t="s">
        <v>179</v>
      </c>
      <c r="P6"/>
    </row>
    <row r="7" spans="1:16" ht="15" thickBot="1" x14ac:dyDescent="0.4">
      <c r="A7" s="5" t="s">
        <v>3</v>
      </c>
      <c r="B7" s="5"/>
      <c r="C7" s="10" t="s">
        <v>81</v>
      </c>
      <c r="D7" s="1" t="s">
        <v>230</v>
      </c>
      <c r="E7" s="20" t="s">
        <v>233</v>
      </c>
      <c r="F7" s="18"/>
      <c r="G7" s="1"/>
      <c r="H7" s="1"/>
      <c r="I7" s="1"/>
      <c r="J7"/>
      <c r="K7"/>
      <c r="L7"/>
      <c r="M7"/>
      <c r="N7"/>
      <c r="O7" s="103" t="s">
        <v>180</v>
      </c>
      <c r="P7"/>
    </row>
    <row r="8" spans="1:16" x14ac:dyDescent="0.35">
      <c r="A8" s="16">
        <v>2015</v>
      </c>
      <c r="B8" s="16">
        <v>0</v>
      </c>
      <c r="C8" s="2">
        <v>5000</v>
      </c>
      <c r="D8" s="14" t="s">
        <v>231</v>
      </c>
      <c r="E8" s="14">
        <f t="shared" ref="E8:E10" si="0">C8/$C$12*100</f>
        <v>41.666666666666671</v>
      </c>
      <c r="F8"/>
      <c r="G8"/>
      <c r="H8"/>
      <c r="I8"/>
      <c r="J8"/>
      <c r="K8"/>
      <c r="L8"/>
      <c r="M8"/>
      <c r="N8"/>
      <c r="O8" s="103" t="s">
        <v>181</v>
      </c>
    </row>
    <row r="9" spans="1:16" x14ac:dyDescent="0.35">
      <c r="A9" s="16">
        <v>2016</v>
      </c>
      <c r="B9" s="16">
        <v>1</v>
      </c>
      <c r="C9" s="2">
        <v>6000</v>
      </c>
      <c r="D9" s="107">
        <f>C9/C8*100</f>
        <v>120</v>
      </c>
      <c r="E9" s="14">
        <f t="shared" si="0"/>
        <v>50</v>
      </c>
      <c r="F9"/>
      <c r="H9" s="109"/>
      <c r="I9" s="109"/>
      <c r="J9" s="109"/>
      <c r="K9" s="109"/>
      <c r="L9" s="109"/>
      <c r="M9"/>
      <c r="N9"/>
      <c r="O9" s="103" t="s">
        <v>182</v>
      </c>
    </row>
    <row r="10" spans="1:16" x14ac:dyDescent="0.35">
      <c r="A10" s="16">
        <v>2017</v>
      </c>
      <c r="B10" s="16">
        <v>2</v>
      </c>
      <c r="C10" s="2">
        <v>8000</v>
      </c>
      <c r="D10" s="14">
        <f t="shared" ref="D10:D15" si="1">C10/C9*100</f>
        <v>133.33333333333331</v>
      </c>
      <c r="E10" s="14">
        <f t="shared" si="0"/>
        <v>66.666666666666657</v>
      </c>
      <c r="F10"/>
      <c r="G10"/>
      <c r="H10"/>
      <c r="I10"/>
      <c r="J10"/>
      <c r="K10"/>
      <c r="L10"/>
      <c r="M10"/>
      <c r="N10"/>
      <c r="O10" s="103" t="s">
        <v>183</v>
      </c>
    </row>
    <row r="11" spans="1:16" x14ac:dyDescent="0.35">
      <c r="A11" s="16">
        <v>2018</v>
      </c>
      <c r="B11" s="16">
        <v>3</v>
      </c>
      <c r="C11" s="2">
        <v>10000</v>
      </c>
      <c r="D11" s="14">
        <f t="shared" si="1"/>
        <v>125</v>
      </c>
      <c r="E11" s="14">
        <f>C11/$C$12*100</f>
        <v>83.333333333333343</v>
      </c>
      <c r="F11"/>
      <c r="G11"/>
      <c r="H11"/>
      <c r="I11"/>
      <c r="J11"/>
      <c r="K11"/>
      <c r="L11"/>
      <c r="M11"/>
      <c r="N11"/>
      <c r="O11" s="103" t="s">
        <v>184</v>
      </c>
    </row>
    <row r="12" spans="1:16" x14ac:dyDescent="0.35">
      <c r="A12" s="16">
        <v>2019</v>
      </c>
      <c r="B12" s="16">
        <v>4</v>
      </c>
      <c r="C12" s="2">
        <v>12000</v>
      </c>
      <c r="D12" s="14">
        <f>C12/C11*100</f>
        <v>120</v>
      </c>
      <c r="E12" s="14">
        <v>100</v>
      </c>
      <c r="F12"/>
      <c r="G12"/>
      <c r="H12"/>
      <c r="I12"/>
      <c r="J12"/>
      <c r="K12"/>
      <c r="L12"/>
      <c r="M12"/>
      <c r="N12"/>
      <c r="O12" s="103" t="s">
        <v>185</v>
      </c>
    </row>
    <row r="13" spans="1:16" x14ac:dyDescent="0.35">
      <c r="A13" s="16">
        <v>2020</v>
      </c>
      <c r="B13" s="16">
        <v>5</v>
      </c>
      <c r="C13" s="2">
        <v>15000</v>
      </c>
      <c r="D13" s="14">
        <f t="shared" si="1"/>
        <v>125</v>
      </c>
      <c r="E13" s="112">
        <f>C13/$C$12*100</f>
        <v>125</v>
      </c>
      <c r="F13"/>
      <c r="G13"/>
      <c r="H13"/>
      <c r="I13"/>
      <c r="J13"/>
      <c r="K13"/>
      <c r="L13"/>
      <c r="M13"/>
      <c r="N13"/>
      <c r="O13"/>
    </row>
    <row r="14" spans="1:16" x14ac:dyDescent="0.35">
      <c r="A14" s="16">
        <v>2021</v>
      </c>
      <c r="B14" s="16">
        <v>6</v>
      </c>
      <c r="C14" s="2">
        <v>18000</v>
      </c>
      <c r="D14" s="14">
        <f t="shared" si="1"/>
        <v>120</v>
      </c>
      <c r="E14" s="14">
        <f t="shared" ref="E14:E15" si="2">C14/$C$12*100</f>
        <v>150</v>
      </c>
      <c r="F14"/>
      <c r="G14"/>
      <c r="H14"/>
      <c r="I14"/>
      <c r="J14"/>
      <c r="K14"/>
      <c r="L14"/>
      <c r="M14"/>
      <c r="N14"/>
      <c r="O14"/>
    </row>
    <row r="15" spans="1:16" x14ac:dyDescent="0.35">
      <c r="A15" s="16">
        <v>2022</v>
      </c>
      <c r="B15" s="16">
        <v>7</v>
      </c>
      <c r="C15" s="2">
        <v>21000</v>
      </c>
      <c r="D15" s="14">
        <f t="shared" si="1"/>
        <v>116.66666666666667</v>
      </c>
      <c r="E15" s="14">
        <f t="shared" si="2"/>
        <v>175</v>
      </c>
      <c r="F15"/>
      <c r="G15"/>
      <c r="H15"/>
      <c r="I15"/>
      <c r="J15"/>
      <c r="K15"/>
      <c r="L15"/>
      <c r="M15"/>
      <c r="N15"/>
      <c r="O15"/>
    </row>
    <row r="16" spans="1:16" x14ac:dyDescent="0.35">
      <c r="F16"/>
    </row>
    <row r="18" spans="1:16" ht="23.5" x14ac:dyDescent="0.55000000000000004">
      <c r="A18" s="108" t="s">
        <v>232</v>
      </c>
      <c r="B18" s="108"/>
      <c r="C18" s="110"/>
      <c r="D18" s="110"/>
      <c r="O18" s="105" t="s">
        <v>186</v>
      </c>
      <c r="P18"/>
    </row>
    <row r="19" spans="1:16" x14ac:dyDescent="0.35">
      <c r="O19" s="102"/>
      <c r="P19"/>
    </row>
    <row r="20" spans="1:16" x14ac:dyDescent="0.35">
      <c r="G20" s="28"/>
      <c r="O20" s="100" t="s">
        <v>133</v>
      </c>
      <c r="P20" s="100" t="s">
        <v>134</v>
      </c>
    </row>
    <row r="21" spans="1:16" x14ac:dyDescent="0.35">
      <c r="A21" s="111" t="s">
        <v>234</v>
      </c>
      <c r="B21" s="111"/>
      <c r="C21" s="111"/>
      <c r="D21" s="111"/>
      <c r="O21" s="100" t="s">
        <v>187</v>
      </c>
      <c r="P21"/>
    </row>
    <row r="22" spans="1:16" x14ac:dyDescent="0.35">
      <c r="O22" s="100" t="s">
        <v>188</v>
      </c>
      <c r="P22"/>
    </row>
    <row r="23" spans="1:16" x14ac:dyDescent="0.35">
      <c r="O23" s="100" t="s">
        <v>189</v>
      </c>
      <c r="P23"/>
    </row>
    <row r="24" spans="1:16" x14ac:dyDescent="0.35">
      <c r="A24" s="113" t="s">
        <v>235</v>
      </c>
      <c r="B24" s="27" t="s">
        <v>239</v>
      </c>
      <c r="O24" s="100"/>
      <c r="P24"/>
    </row>
    <row r="25" spans="1:16" x14ac:dyDescent="0.35">
      <c r="A25" s="113" t="s">
        <v>236</v>
      </c>
      <c r="O25" s="102" t="s">
        <v>190</v>
      </c>
      <c r="P25"/>
    </row>
    <row r="26" spans="1:16" x14ac:dyDescent="0.35">
      <c r="O26" s="102" t="s">
        <v>191</v>
      </c>
      <c r="P26"/>
    </row>
    <row r="27" spans="1:16" x14ac:dyDescent="0.35">
      <c r="O27" s="102"/>
      <c r="P27"/>
    </row>
    <row r="28" spans="1:16" ht="16.5" x14ac:dyDescent="0.35">
      <c r="A28" s="113" t="s">
        <v>238</v>
      </c>
      <c r="B28" s="27" t="s">
        <v>240</v>
      </c>
      <c r="C28" s="27" t="s">
        <v>241</v>
      </c>
      <c r="O28" s="100" t="s">
        <v>161</v>
      </c>
      <c r="P28" s="100" t="s">
        <v>192</v>
      </c>
    </row>
    <row r="29" spans="1:16" x14ac:dyDescent="0.35">
      <c r="A29" s="113" t="s">
        <v>237</v>
      </c>
      <c r="O29" s="100" t="s">
        <v>193</v>
      </c>
      <c r="P29"/>
    </row>
    <row r="30" spans="1:16" x14ac:dyDescent="0.35">
      <c r="O30" s="100" t="s">
        <v>188</v>
      </c>
      <c r="P30"/>
    </row>
    <row r="31" spans="1:16" x14ac:dyDescent="0.35">
      <c r="O31" s="100" t="s">
        <v>189</v>
      </c>
      <c r="P31"/>
    </row>
    <row r="32" spans="1:16" x14ac:dyDescent="0.35">
      <c r="O32" s="100"/>
      <c r="P32"/>
    </row>
    <row r="33" spans="1:16" x14ac:dyDescent="0.35">
      <c r="A33" s="100" t="s">
        <v>161</v>
      </c>
      <c r="O33" s="102" t="s">
        <v>194</v>
      </c>
      <c r="P33"/>
    </row>
    <row r="34" spans="1:16" x14ac:dyDescent="0.35">
      <c r="A34" s="100" t="s">
        <v>246</v>
      </c>
      <c r="O34" s="102" t="s">
        <v>195</v>
      </c>
      <c r="P34"/>
    </row>
    <row r="35" spans="1:16" x14ac:dyDescent="0.35">
      <c r="A35" s="100" t="s">
        <v>242</v>
      </c>
      <c r="O35" s="102"/>
      <c r="P35"/>
    </row>
    <row r="36" spans="1:16" x14ac:dyDescent="0.35">
      <c r="A36" s="100" t="s">
        <v>247</v>
      </c>
      <c r="O36" s="102" t="s">
        <v>196</v>
      </c>
      <c r="P36"/>
    </row>
    <row r="37" spans="1:16" x14ac:dyDescent="0.35">
      <c r="O37" s="102" t="s">
        <v>197</v>
      </c>
      <c r="P37"/>
    </row>
    <row r="38" spans="1:16" ht="16.5" x14ac:dyDescent="0.35">
      <c r="A38" s="102" t="s">
        <v>243</v>
      </c>
      <c r="F38" s="113" t="s">
        <v>238</v>
      </c>
      <c r="H38" s="101" t="s">
        <v>162</v>
      </c>
      <c r="O38" s="102"/>
      <c r="P38"/>
    </row>
    <row r="39" spans="1:16" x14ac:dyDescent="0.35">
      <c r="A39" s="102" t="s">
        <v>244</v>
      </c>
      <c r="F39" s="113" t="s">
        <v>237</v>
      </c>
      <c r="H39" s="101" t="s">
        <v>165</v>
      </c>
      <c r="O39" s="100" t="s">
        <v>144</v>
      </c>
      <c r="P39"/>
    </row>
    <row r="40" spans="1:16" x14ac:dyDescent="0.35">
      <c r="O40" s="102" t="s">
        <v>198</v>
      </c>
      <c r="P40"/>
    </row>
    <row r="41" spans="1:16" ht="23.5" x14ac:dyDescent="0.55000000000000004">
      <c r="O41" s="105" t="s">
        <v>199</v>
      </c>
      <c r="P41"/>
    </row>
    <row r="42" spans="1:16" x14ac:dyDescent="0.35">
      <c r="A42" s="27">
        <f>5105.2*EXP(0.2096*8)</f>
        <v>27304.721286243384</v>
      </c>
      <c r="B42" s="27" t="s">
        <v>245</v>
      </c>
      <c r="O42" s="100"/>
      <c r="P42"/>
    </row>
    <row r="43" spans="1:16" x14ac:dyDescent="0.35">
      <c r="A43" s="27" t="s">
        <v>118</v>
      </c>
      <c r="B43" s="27" t="s">
        <v>248</v>
      </c>
      <c r="O43" s="100" t="s">
        <v>200</v>
      </c>
      <c r="P43"/>
    </row>
    <row r="44" spans="1:16" ht="16.5" x14ac:dyDescent="0.45">
      <c r="O44" s="102" t="s">
        <v>201</v>
      </c>
      <c r="P44"/>
    </row>
    <row r="45" spans="1:16" x14ac:dyDescent="0.35">
      <c r="O45" s="102"/>
      <c r="P45"/>
    </row>
    <row r="46" spans="1:16" x14ac:dyDescent="0.35">
      <c r="O46" s="100" t="s">
        <v>202</v>
      </c>
      <c r="P46"/>
    </row>
    <row r="47" spans="1:16" ht="16.5" x14ac:dyDescent="0.45">
      <c r="O47" s="102" t="s">
        <v>203</v>
      </c>
      <c r="P47"/>
    </row>
    <row r="48" spans="1:16" ht="16.5" x14ac:dyDescent="0.45">
      <c r="O48" s="102" t="s">
        <v>204</v>
      </c>
      <c r="P48"/>
    </row>
    <row r="49" spans="15:16" x14ac:dyDescent="0.35">
      <c r="O49" s="102"/>
      <c r="P49"/>
    </row>
    <row r="50" spans="15:16" x14ac:dyDescent="0.35">
      <c r="O50" s="100" t="s">
        <v>205</v>
      </c>
      <c r="P50"/>
    </row>
    <row r="51" spans="15:16" ht="16.5" x14ac:dyDescent="0.45">
      <c r="O51" s="102" t="s">
        <v>206</v>
      </c>
      <c r="P51"/>
    </row>
    <row r="52" spans="15:16" x14ac:dyDescent="0.35">
      <c r="O52" s="102"/>
      <c r="P52"/>
    </row>
    <row r="53" spans="15:16" x14ac:dyDescent="0.35">
      <c r="O53" s="100" t="s">
        <v>207</v>
      </c>
      <c r="P53"/>
    </row>
    <row r="54" spans="15:16" ht="16.5" x14ac:dyDescent="0.45">
      <c r="O54" s="102" t="s">
        <v>208</v>
      </c>
      <c r="P54"/>
    </row>
    <row r="55" spans="15:16" ht="16.5" x14ac:dyDescent="0.45">
      <c r="O55" s="102" t="s">
        <v>209</v>
      </c>
      <c r="P55"/>
    </row>
    <row r="56" spans="15:16" x14ac:dyDescent="0.35">
      <c r="O56" s="102"/>
      <c r="P56"/>
    </row>
    <row r="57" spans="15:16" x14ac:dyDescent="0.35">
      <c r="O57" s="100" t="s">
        <v>210</v>
      </c>
      <c r="P57"/>
    </row>
    <row r="58" spans="15:16" ht="16.5" x14ac:dyDescent="0.45">
      <c r="O58" s="102" t="s">
        <v>211</v>
      </c>
      <c r="P58"/>
    </row>
    <row r="59" spans="15:16" x14ac:dyDescent="0.35">
      <c r="O59" s="102"/>
      <c r="P59"/>
    </row>
    <row r="60" spans="15:16" x14ac:dyDescent="0.35">
      <c r="O60" s="100" t="s">
        <v>212</v>
      </c>
      <c r="P60"/>
    </row>
    <row r="61" spans="15:16" ht="16.5" x14ac:dyDescent="0.45">
      <c r="O61" s="102" t="s">
        <v>213</v>
      </c>
      <c r="P61"/>
    </row>
    <row r="62" spans="15:16" ht="16.5" x14ac:dyDescent="0.45">
      <c r="O62" s="102" t="s">
        <v>214</v>
      </c>
      <c r="P62"/>
    </row>
    <row r="63" spans="15:16" x14ac:dyDescent="0.35">
      <c r="O63" s="102"/>
      <c r="P63"/>
    </row>
    <row r="64" spans="15:16" x14ac:dyDescent="0.35">
      <c r="O64" s="100" t="s">
        <v>215</v>
      </c>
      <c r="P64"/>
    </row>
    <row r="65" spans="15:16" ht="17.5" x14ac:dyDescent="0.45">
      <c r="O65" s="102" t="s">
        <v>216</v>
      </c>
      <c r="P65"/>
    </row>
    <row r="66" spans="15:16" x14ac:dyDescent="0.35">
      <c r="O66" s="102"/>
      <c r="P66"/>
    </row>
    <row r="67" spans="15:16" x14ac:dyDescent="0.35">
      <c r="O67" s="102"/>
      <c r="P67"/>
    </row>
    <row r="68" spans="15:16" x14ac:dyDescent="0.35">
      <c r="O68" s="100" t="s">
        <v>217</v>
      </c>
      <c r="P68"/>
    </row>
    <row r="69" spans="15:16" x14ac:dyDescent="0.35">
      <c r="O69" s="102"/>
      <c r="P69"/>
    </row>
    <row r="70" spans="15:16" x14ac:dyDescent="0.35">
      <c r="O70" s="102" t="s">
        <v>218</v>
      </c>
      <c r="P70"/>
    </row>
    <row r="71" spans="15:16" ht="85.5" x14ac:dyDescent="5.0999999999999996">
      <c r="O71" s="106" t="s">
        <v>219</v>
      </c>
      <c r="P71"/>
    </row>
    <row r="72" spans="15:16" x14ac:dyDescent="0.35">
      <c r="O72" s="102" t="s">
        <v>220</v>
      </c>
      <c r="P72"/>
    </row>
    <row r="73" spans="15:16" ht="85.5" x14ac:dyDescent="5.0999999999999996">
      <c r="O73" s="106" t="s">
        <v>221</v>
      </c>
      <c r="P73"/>
    </row>
    <row r="74" spans="15:16" x14ac:dyDescent="0.35">
      <c r="O74" s="102" t="s">
        <v>222</v>
      </c>
      <c r="P74"/>
    </row>
    <row r="75" spans="15:16" ht="85.5" x14ac:dyDescent="5.0999999999999996">
      <c r="O75" s="106" t="s">
        <v>223</v>
      </c>
      <c r="P75"/>
    </row>
    <row r="76" spans="15:16" x14ac:dyDescent="0.35">
      <c r="O76" s="102" t="s">
        <v>224</v>
      </c>
      <c r="P76"/>
    </row>
    <row r="77" spans="15:16" ht="85.5" x14ac:dyDescent="5.0999999999999996">
      <c r="O77" s="106" t="s">
        <v>225</v>
      </c>
      <c r="P77"/>
    </row>
    <row r="78" spans="15:16" x14ac:dyDescent="0.35">
      <c r="O78" s="102" t="s">
        <v>226</v>
      </c>
      <c r="P78"/>
    </row>
    <row r="79" spans="15:16" ht="85.5" x14ac:dyDescent="5.0999999999999996">
      <c r="O79" s="106" t="s">
        <v>227</v>
      </c>
      <c r="P79"/>
    </row>
    <row r="80" spans="15:16" x14ac:dyDescent="0.35">
      <c r="O80" s="102"/>
      <c r="P80"/>
    </row>
    <row r="81" spans="15:16" x14ac:dyDescent="0.35">
      <c r="O81" s="100" t="s">
        <v>228</v>
      </c>
      <c r="P81"/>
    </row>
    <row r="82" spans="15:16" x14ac:dyDescent="0.35">
      <c r="O82" s="100" t="s">
        <v>229</v>
      </c>
      <c r="P82"/>
    </row>
  </sheetData>
  <pageMargins left="0.75" right="0.75" top="1" bottom="1" header="0.5" footer="0.5"/>
  <pageSetup paperSize="9" scale="0" firstPageNumber="0" fitToWidth="0" fitToHeight="0" pageOrder="overThenDown"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5"/>
  <sheetViews>
    <sheetView workbookViewId="0">
      <selection activeCell="D8" sqref="D8"/>
    </sheetView>
  </sheetViews>
  <sheetFormatPr defaultColWidth="9.1796875" defaultRowHeight="14.5" x14ac:dyDescent="0.35"/>
  <cols>
    <col min="1" max="1" width="18.453125" style="23" customWidth="1"/>
    <col min="2" max="2" width="19.54296875" style="23" bestFit="1" customWidth="1"/>
    <col min="3" max="3" width="14.1796875" style="23" customWidth="1"/>
    <col min="4" max="4" width="21" style="23" bestFit="1" customWidth="1"/>
    <col min="5" max="16384" width="9.1796875" style="23"/>
  </cols>
  <sheetData>
    <row r="1" spans="1:17" x14ac:dyDescent="0.35">
      <c r="A1" t="s">
        <v>1</v>
      </c>
      <c r="B1"/>
      <c r="C1"/>
      <c r="D1"/>
      <c r="E1"/>
      <c r="F1"/>
      <c r="G1"/>
      <c r="H1"/>
      <c r="I1"/>
      <c r="J1"/>
      <c r="K1"/>
    </row>
    <row r="2" spans="1:17" x14ac:dyDescent="0.35">
      <c r="A2"/>
      <c r="B2"/>
      <c r="C2"/>
      <c r="D2"/>
      <c r="E2"/>
      <c r="F2"/>
      <c r="G2"/>
      <c r="H2"/>
      <c r="I2"/>
      <c r="J2"/>
      <c r="K2"/>
    </row>
    <row r="3" spans="1:17" x14ac:dyDescent="0.35">
      <c r="A3" t="s">
        <v>1</v>
      </c>
      <c r="B3"/>
      <c r="C3"/>
      <c r="D3"/>
      <c r="E3"/>
      <c r="F3"/>
      <c r="G3"/>
      <c r="H3"/>
      <c r="I3"/>
      <c r="J3"/>
      <c r="K3"/>
    </row>
    <row r="4" spans="1:17" x14ac:dyDescent="0.35">
      <c r="A4"/>
      <c r="B4"/>
      <c r="C4" s="12"/>
      <c r="D4"/>
      <c r="E4"/>
      <c r="F4"/>
      <c r="G4"/>
      <c r="H4"/>
      <c r="I4"/>
      <c r="J4"/>
      <c r="K4"/>
      <c r="L4" s="25"/>
      <c r="M4" s="25"/>
      <c r="N4" s="25"/>
      <c r="O4" s="25"/>
      <c r="P4" s="103" t="s">
        <v>249</v>
      </c>
      <c r="Q4" s="25"/>
    </row>
    <row r="5" spans="1:17" ht="15" thickBot="1" x14ac:dyDescent="0.4">
      <c r="A5" s="5" t="s">
        <v>3</v>
      </c>
      <c r="B5" s="114" t="s">
        <v>255</v>
      </c>
      <c r="C5" s="18" t="s">
        <v>233</v>
      </c>
      <c r="D5" s="23" t="s">
        <v>256</v>
      </c>
      <c r="E5"/>
      <c r="F5"/>
      <c r="G5"/>
      <c r="H5" s="100" t="s">
        <v>202</v>
      </c>
      <c r="I5"/>
      <c r="J5"/>
      <c r="K5"/>
      <c r="P5" s="103" t="s">
        <v>250</v>
      </c>
    </row>
    <row r="6" spans="1:17" ht="16.5" x14ac:dyDescent="0.45">
      <c r="A6" s="17">
        <v>2010</v>
      </c>
      <c r="B6" s="73">
        <v>108</v>
      </c>
      <c r="C6" s="14">
        <f>B6/B7*100</f>
        <v>100.93457943925233</v>
      </c>
      <c r="D6" s="120">
        <f t="shared" ref="D6:D12" si="0">D7/B7*100</f>
        <v>98955.214795962835</v>
      </c>
      <c r="E6"/>
      <c r="F6"/>
      <c r="G6"/>
      <c r="H6" s="102" t="s">
        <v>203</v>
      </c>
      <c r="I6"/>
      <c r="J6"/>
      <c r="K6"/>
      <c r="P6" s="103" t="s">
        <v>251</v>
      </c>
    </row>
    <row r="7" spans="1:17" ht="16.5" x14ac:dyDescent="0.45">
      <c r="A7" s="16">
        <v>2011</v>
      </c>
      <c r="B7" s="67">
        <v>107</v>
      </c>
      <c r="C7" s="14">
        <f t="shared" ref="C6:C9" si="1">B7/B8*100</f>
        <v>102.88461538461537</v>
      </c>
      <c r="D7" s="120">
        <f t="shared" si="0"/>
        <v>105882.07983168022</v>
      </c>
      <c r="E7"/>
      <c r="F7"/>
      <c r="G7"/>
      <c r="H7" s="102" t="s">
        <v>204</v>
      </c>
      <c r="I7"/>
      <c r="J7"/>
      <c r="K7" s="24"/>
      <c r="P7" s="103" t="s">
        <v>252</v>
      </c>
    </row>
    <row r="8" spans="1:17" x14ac:dyDescent="0.35">
      <c r="A8" s="17">
        <v>2012</v>
      </c>
      <c r="B8" s="67">
        <v>104</v>
      </c>
      <c r="C8" s="14">
        <f t="shared" si="1"/>
        <v>95.412844036697251</v>
      </c>
      <c r="D8" s="120">
        <f t="shared" si="0"/>
        <v>110117.36302494742</v>
      </c>
      <c r="E8"/>
      <c r="F8"/>
      <c r="G8"/>
      <c r="H8"/>
      <c r="I8"/>
      <c r="J8"/>
      <c r="P8" s="103" t="s">
        <v>253</v>
      </c>
    </row>
    <row r="9" spans="1:17" x14ac:dyDescent="0.35">
      <c r="A9" s="16">
        <v>2013</v>
      </c>
      <c r="B9" s="67">
        <v>109</v>
      </c>
      <c r="C9" s="14">
        <f t="shared" si="1"/>
        <v>101.86915887850468</v>
      </c>
      <c r="D9" s="120">
        <f t="shared" si="0"/>
        <v>120027.92569719268</v>
      </c>
      <c r="E9"/>
      <c r="F9"/>
      <c r="G9"/>
      <c r="H9"/>
      <c r="I9"/>
      <c r="J9"/>
      <c r="P9" s="103" t="s">
        <v>254</v>
      </c>
    </row>
    <row r="10" spans="1:17" x14ac:dyDescent="0.35">
      <c r="A10" s="17">
        <v>2014</v>
      </c>
      <c r="B10" s="67">
        <v>107</v>
      </c>
      <c r="C10" s="14">
        <f>B10/B11*100</f>
        <v>97.27272727272728</v>
      </c>
      <c r="D10" s="120">
        <f t="shared" si="0"/>
        <v>128429.88049599617</v>
      </c>
      <c r="E10"/>
      <c r="F10"/>
      <c r="G10"/>
      <c r="H10"/>
      <c r="I10"/>
      <c r="J10"/>
    </row>
    <row r="11" spans="1:17" ht="23.5" x14ac:dyDescent="0.55000000000000004">
      <c r="A11" s="115">
        <v>2015</v>
      </c>
      <c r="B11" s="116">
        <v>110</v>
      </c>
      <c r="C11" s="112">
        <v>100</v>
      </c>
      <c r="D11" s="120">
        <f t="shared" si="0"/>
        <v>141272.86854559579</v>
      </c>
      <c r="E11"/>
      <c r="F11"/>
      <c r="G11"/>
      <c r="H11"/>
      <c r="I11"/>
      <c r="J11"/>
      <c r="P11" s="105" t="s">
        <v>186</v>
      </c>
      <c r="Q11"/>
    </row>
    <row r="12" spans="1:17" x14ac:dyDescent="0.35">
      <c r="A12" s="17">
        <v>2016</v>
      </c>
      <c r="B12" s="67">
        <v>99</v>
      </c>
      <c r="C12" s="117">
        <f>B12/B11*100</f>
        <v>90</v>
      </c>
      <c r="D12" s="120">
        <f t="shared" si="0"/>
        <v>139860.13986013984</v>
      </c>
      <c r="E12"/>
      <c r="F12"/>
      <c r="G12"/>
      <c r="H12"/>
      <c r="I12"/>
      <c r="J12"/>
      <c r="P12" s="102"/>
      <c r="Q12"/>
    </row>
    <row r="13" spans="1:17" x14ac:dyDescent="0.35">
      <c r="A13" s="16">
        <v>2017</v>
      </c>
      <c r="B13" s="67">
        <v>99</v>
      </c>
      <c r="C13" s="14">
        <f t="shared" ref="C13:C18" si="2">B13/B12*100</f>
        <v>100</v>
      </c>
      <c r="D13" s="120">
        <f>D14/B14*100</f>
        <v>138461.53846153844</v>
      </c>
      <c r="E13"/>
      <c r="F13"/>
      <c r="G13"/>
      <c r="H13" s="100"/>
      <c r="I13"/>
      <c r="J13"/>
      <c r="P13" s="100" t="s">
        <v>133</v>
      </c>
      <c r="Q13" s="100" t="s">
        <v>134</v>
      </c>
    </row>
    <row r="14" spans="1:17" x14ac:dyDescent="0.35">
      <c r="A14" s="17">
        <v>2018</v>
      </c>
      <c r="B14" s="67">
        <v>104</v>
      </c>
      <c r="C14" s="107">
        <f t="shared" si="2"/>
        <v>105.05050505050507</v>
      </c>
      <c r="D14" s="23">
        <v>144000</v>
      </c>
      <c r="E14"/>
      <c r="F14"/>
      <c r="G14"/>
      <c r="H14" s="102"/>
      <c r="I14"/>
      <c r="J14"/>
      <c r="P14" s="100" t="s">
        <v>187</v>
      </c>
      <c r="Q14"/>
    </row>
    <row r="15" spans="1:17" x14ac:dyDescent="0.35">
      <c r="A15" s="16">
        <v>2019</v>
      </c>
      <c r="B15" s="67">
        <v>104</v>
      </c>
      <c r="C15" s="14">
        <f t="shared" si="2"/>
        <v>100</v>
      </c>
      <c r="D15" s="97">
        <f>D14*B15/100</f>
        <v>149760</v>
      </c>
      <c r="E15"/>
      <c r="F15"/>
      <c r="G15"/>
      <c r="H15" s="102"/>
      <c r="I15"/>
      <c r="J15"/>
      <c r="P15" s="100" t="s">
        <v>188</v>
      </c>
      <c r="Q15"/>
    </row>
    <row r="16" spans="1:17" x14ac:dyDescent="0.35">
      <c r="A16" s="17">
        <v>2020</v>
      </c>
      <c r="B16" s="67">
        <v>99</v>
      </c>
      <c r="C16" s="14">
        <f t="shared" si="2"/>
        <v>95.192307692307693</v>
      </c>
      <c r="D16" s="97">
        <f t="shared" ref="D16:D18" si="3">D15*B16/100</f>
        <v>148262.39999999999</v>
      </c>
      <c r="E16"/>
      <c r="F16"/>
      <c r="G16"/>
      <c r="H16"/>
      <c r="I16"/>
      <c r="J16"/>
      <c r="P16" s="100" t="s">
        <v>189</v>
      </c>
      <c r="Q16"/>
    </row>
    <row r="17" spans="1:17" x14ac:dyDescent="0.35">
      <c r="A17" s="16">
        <v>2021</v>
      </c>
      <c r="B17" s="67">
        <v>99</v>
      </c>
      <c r="C17" s="14">
        <f t="shared" si="2"/>
        <v>100</v>
      </c>
      <c r="D17" s="97">
        <f t="shared" si="3"/>
        <v>146779.77599999998</v>
      </c>
      <c r="E17"/>
      <c r="F17"/>
      <c r="G17"/>
      <c r="H17"/>
      <c r="I17"/>
      <c r="J17"/>
      <c r="P17" s="100"/>
      <c r="Q17"/>
    </row>
    <row r="18" spans="1:17" x14ac:dyDescent="0.35">
      <c r="A18" s="17">
        <v>2022</v>
      </c>
      <c r="B18" s="67">
        <v>101</v>
      </c>
      <c r="C18" s="14">
        <f t="shared" si="2"/>
        <v>102.02020202020201</v>
      </c>
      <c r="D18" s="97">
        <f t="shared" si="3"/>
        <v>148247.57375999997</v>
      </c>
      <c r="E18"/>
      <c r="F18"/>
      <c r="G18"/>
      <c r="H18"/>
      <c r="I18"/>
      <c r="J18"/>
      <c r="P18" s="102" t="s">
        <v>190</v>
      </c>
      <c r="Q18"/>
    </row>
    <row r="19" spans="1:17" x14ac:dyDescent="0.35">
      <c r="C19" s="32">
        <f>MIN(C6:C18)</f>
        <v>90</v>
      </c>
      <c r="P19" s="102" t="s">
        <v>191</v>
      </c>
      <c r="Q19"/>
    </row>
    <row r="20" spans="1:17" x14ac:dyDescent="0.35">
      <c r="C20" s="32">
        <f>MAX(C6:C18)</f>
        <v>105.05050505050507</v>
      </c>
      <c r="P20" s="102"/>
      <c r="Q20"/>
    </row>
    <row r="21" spans="1:17" x14ac:dyDescent="0.35">
      <c r="P21" s="100" t="s">
        <v>161</v>
      </c>
      <c r="Q21" s="100" t="s">
        <v>192</v>
      </c>
    </row>
    <row r="22" spans="1:17" x14ac:dyDescent="0.35">
      <c r="A22" s="118" t="s">
        <v>257</v>
      </c>
      <c r="B22" s="118"/>
      <c r="C22" s="118"/>
      <c r="D22" s="118"/>
      <c r="E22" s="118"/>
      <c r="P22" s="100" t="s">
        <v>193</v>
      </c>
      <c r="Q22"/>
    </row>
    <row r="23" spans="1:17" x14ac:dyDescent="0.35">
      <c r="A23" s="119" t="s">
        <v>258</v>
      </c>
      <c r="B23" s="119"/>
      <c r="C23" s="119"/>
      <c r="D23" s="119"/>
      <c r="E23" s="119"/>
      <c r="P23" s="100" t="s">
        <v>188</v>
      </c>
      <c r="Q23"/>
    </row>
    <row r="24" spans="1:17" x14ac:dyDescent="0.35">
      <c r="P24" s="100" t="s">
        <v>189</v>
      </c>
      <c r="Q24"/>
    </row>
    <row r="25" spans="1:17" x14ac:dyDescent="0.35">
      <c r="P25" s="100"/>
      <c r="Q25"/>
    </row>
    <row r="26" spans="1:17" x14ac:dyDescent="0.35">
      <c r="P26" s="102" t="s">
        <v>194</v>
      </c>
      <c r="Q26"/>
    </row>
    <row r="27" spans="1:17" x14ac:dyDescent="0.35">
      <c r="P27" s="102" t="s">
        <v>195</v>
      </c>
      <c r="Q27"/>
    </row>
    <row r="28" spans="1:17" x14ac:dyDescent="0.35">
      <c r="P28" s="102"/>
      <c r="Q28"/>
    </row>
    <row r="29" spans="1:17" x14ac:dyDescent="0.35">
      <c r="P29" s="102" t="s">
        <v>196</v>
      </c>
      <c r="Q29"/>
    </row>
    <row r="30" spans="1:17" x14ac:dyDescent="0.35">
      <c r="P30" s="102" t="s">
        <v>197</v>
      </c>
      <c r="Q30"/>
    </row>
    <row r="31" spans="1:17" x14ac:dyDescent="0.35">
      <c r="P31" s="102"/>
      <c r="Q31"/>
    </row>
    <row r="32" spans="1:17" x14ac:dyDescent="0.35">
      <c r="P32" s="100" t="s">
        <v>144</v>
      </c>
      <c r="Q32"/>
    </row>
    <row r="33" spans="16:17" x14ac:dyDescent="0.35">
      <c r="P33" s="102" t="s">
        <v>198</v>
      </c>
      <c r="Q33"/>
    </row>
    <row r="34" spans="16:17" ht="23.5" x14ac:dyDescent="0.55000000000000004">
      <c r="P34" s="105" t="s">
        <v>199</v>
      </c>
      <c r="Q34"/>
    </row>
    <row r="35" spans="16:17" x14ac:dyDescent="0.35">
      <c r="P35" s="100"/>
      <c r="Q35"/>
    </row>
    <row r="36" spans="16:17" x14ac:dyDescent="0.35">
      <c r="P36" s="100" t="s">
        <v>200</v>
      </c>
      <c r="Q36"/>
    </row>
    <row r="37" spans="16:17" ht="16.5" x14ac:dyDescent="0.45">
      <c r="P37" s="102" t="s">
        <v>201</v>
      </c>
      <c r="Q37"/>
    </row>
    <row r="38" spans="16:17" x14ac:dyDescent="0.35">
      <c r="P38" s="102"/>
      <c r="Q38"/>
    </row>
    <row r="39" spans="16:17" x14ac:dyDescent="0.35">
      <c r="P39" s="100" t="s">
        <v>202</v>
      </c>
      <c r="Q39"/>
    </row>
    <row r="40" spans="16:17" ht="16.5" x14ac:dyDescent="0.45">
      <c r="P40" s="102" t="s">
        <v>203</v>
      </c>
      <c r="Q40"/>
    </row>
    <row r="41" spans="16:17" ht="16.5" x14ac:dyDescent="0.45">
      <c r="P41" s="102" t="s">
        <v>204</v>
      </c>
      <c r="Q41"/>
    </row>
    <row r="42" spans="16:17" x14ac:dyDescent="0.35">
      <c r="P42" s="102"/>
      <c r="Q42"/>
    </row>
    <row r="43" spans="16:17" x14ac:dyDescent="0.35">
      <c r="P43" s="100" t="s">
        <v>205</v>
      </c>
      <c r="Q43"/>
    </row>
    <row r="44" spans="16:17" ht="16.5" x14ac:dyDescent="0.45">
      <c r="P44" s="102" t="s">
        <v>206</v>
      </c>
      <c r="Q44"/>
    </row>
    <row r="45" spans="16:17" x14ac:dyDescent="0.35">
      <c r="P45" s="102"/>
      <c r="Q45"/>
    </row>
    <row r="46" spans="16:17" x14ac:dyDescent="0.35">
      <c r="P46" s="100" t="s">
        <v>207</v>
      </c>
      <c r="Q46"/>
    </row>
    <row r="47" spans="16:17" ht="16.5" x14ac:dyDescent="0.45">
      <c r="P47" s="102" t="s">
        <v>208</v>
      </c>
      <c r="Q47"/>
    </row>
    <row r="48" spans="16:17" ht="16.5" x14ac:dyDescent="0.45">
      <c r="P48" s="102" t="s">
        <v>209</v>
      </c>
      <c r="Q48"/>
    </row>
    <row r="49" spans="16:17" x14ac:dyDescent="0.35">
      <c r="P49" s="102"/>
      <c r="Q49"/>
    </row>
    <row r="50" spans="16:17" x14ac:dyDescent="0.35">
      <c r="P50" s="100" t="s">
        <v>210</v>
      </c>
      <c r="Q50"/>
    </row>
    <row r="51" spans="16:17" ht="16.5" x14ac:dyDescent="0.45">
      <c r="P51" s="102" t="s">
        <v>211</v>
      </c>
      <c r="Q51"/>
    </row>
    <row r="52" spans="16:17" x14ac:dyDescent="0.35">
      <c r="P52" s="102"/>
      <c r="Q52"/>
    </row>
    <row r="53" spans="16:17" x14ac:dyDescent="0.35">
      <c r="P53" s="100" t="s">
        <v>212</v>
      </c>
      <c r="Q53"/>
    </row>
    <row r="54" spans="16:17" ht="16.5" x14ac:dyDescent="0.45">
      <c r="P54" s="102" t="s">
        <v>213</v>
      </c>
      <c r="Q54"/>
    </row>
    <row r="55" spans="16:17" ht="16.5" x14ac:dyDescent="0.45">
      <c r="P55" s="102" t="s">
        <v>214</v>
      </c>
      <c r="Q55"/>
    </row>
    <row r="56" spans="16:17" x14ac:dyDescent="0.35">
      <c r="P56" s="102"/>
      <c r="Q56"/>
    </row>
    <row r="57" spans="16:17" x14ac:dyDescent="0.35">
      <c r="P57" s="100" t="s">
        <v>215</v>
      </c>
      <c r="Q57"/>
    </row>
    <row r="58" spans="16:17" ht="17.5" x14ac:dyDescent="0.45">
      <c r="P58" s="102" t="s">
        <v>216</v>
      </c>
      <c r="Q58"/>
    </row>
    <row r="59" spans="16:17" x14ac:dyDescent="0.35">
      <c r="P59" s="102"/>
      <c r="Q59"/>
    </row>
    <row r="60" spans="16:17" x14ac:dyDescent="0.35">
      <c r="P60" s="102"/>
      <c r="Q60"/>
    </row>
    <row r="61" spans="16:17" x14ac:dyDescent="0.35">
      <c r="P61" s="100" t="s">
        <v>217</v>
      </c>
      <c r="Q61"/>
    </row>
    <row r="62" spans="16:17" x14ac:dyDescent="0.35">
      <c r="P62" s="102"/>
      <c r="Q62"/>
    </row>
    <row r="63" spans="16:17" x14ac:dyDescent="0.35">
      <c r="P63" s="102" t="s">
        <v>218</v>
      </c>
      <c r="Q63"/>
    </row>
    <row r="64" spans="16:17" ht="85.5" x14ac:dyDescent="5.0999999999999996">
      <c r="P64" s="106" t="s">
        <v>219</v>
      </c>
      <c r="Q64"/>
    </row>
    <row r="65" spans="16:17" x14ac:dyDescent="0.35">
      <c r="P65" s="102" t="s">
        <v>220</v>
      </c>
      <c r="Q65"/>
    </row>
    <row r="66" spans="16:17" ht="85.5" x14ac:dyDescent="5.0999999999999996">
      <c r="P66" s="106" t="s">
        <v>221</v>
      </c>
      <c r="Q66"/>
    </row>
    <row r="67" spans="16:17" x14ac:dyDescent="0.35">
      <c r="P67" s="102" t="s">
        <v>222</v>
      </c>
      <c r="Q67"/>
    </row>
    <row r="68" spans="16:17" ht="85.5" x14ac:dyDescent="5.0999999999999996">
      <c r="P68" s="106" t="s">
        <v>223</v>
      </c>
      <c r="Q68"/>
    </row>
    <row r="69" spans="16:17" x14ac:dyDescent="0.35">
      <c r="P69" s="102" t="s">
        <v>224</v>
      </c>
      <c r="Q69"/>
    </row>
    <row r="70" spans="16:17" ht="85.5" x14ac:dyDescent="5.0999999999999996">
      <c r="P70" s="106" t="s">
        <v>225</v>
      </c>
      <c r="Q70"/>
    </row>
    <row r="71" spans="16:17" x14ac:dyDescent="0.35">
      <c r="P71" s="102" t="s">
        <v>226</v>
      </c>
      <c r="Q71"/>
    </row>
    <row r="72" spans="16:17" ht="85.5" x14ac:dyDescent="5.0999999999999996">
      <c r="P72" s="106" t="s">
        <v>227</v>
      </c>
      <c r="Q72"/>
    </row>
    <row r="73" spans="16:17" x14ac:dyDescent="0.35">
      <c r="P73" s="102"/>
      <c r="Q73"/>
    </row>
    <row r="74" spans="16:17" x14ac:dyDescent="0.35">
      <c r="P74" s="100" t="s">
        <v>228</v>
      </c>
      <c r="Q74"/>
    </row>
    <row r="75" spans="16:17" x14ac:dyDescent="0.35">
      <c r="P75" s="100" t="s">
        <v>229</v>
      </c>
      <c r="Q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5"/>
  <sheetViews>
    <sheetView workbookViewId="0">
      <selection activeCell="E25" sqref="E25"/>
    </sheetView>
  </sheetViews>
  <sheetFormatPr defaultRowHeight="14.5" x14ac:dyDescent="0.35"/>
  <cols>
    <col min="1" max="1" width="22.1796875" customWidth="1"/>
    <col min="2" max="2" width="14.453125" customWidth="1"/>
    <col min="5" max="5" width="10.453125" bestFit="1" customWidth="1"/>
    <col min="14" max="14" width="12.1796875" customWidth="1"/>
  </cols>
  <sheetData>
    <row r="1" spans="1:14" x14ac:dyDescent="0.35">
      <c r="A1" t="s">
        <v>0</v>
      </c>
    </row>
    <row r="2" spans="1:14" x14ac:dyDescent="0.35">
      <c r="N2" s="103" t="s">
        <v>259</v>
      </c>
    </row>
    <row r="3" spans="1:14" x14ac:dyDescent="0.35">
      <c r="N3" s="103" t="s">
        <v>260</v>
      </c>
    </row>
    <row r="4" spans="1:14" x14ac:dyDescent="0.35">
      <c r="A4" s="11"/>
      <c r="B4" s="11"/>
      <c r="C4" s="11"/>
      <c r="D4" s="11"/>
      <c r="E4" s="11"/>
      <c r="F4" s="11"/>
      <c r="G4" s="11"/>
      <c r="H4" s="11"/>
      <c r="I4" s="11"/>
      <c r="N4" s="103" t="s">
        <v>261</v>
      </c>
    </row>
    <row r="5" spans="1:14" x14ac:dyDescent="0.35">
      <c r="A5" s="51" t="s">
        <v>82</v>
      </c>
      <c r="B5" s="71" t="s">
        <v>83</v>
      </c>
      <c r="C5" s="11"/>
      <c r="D5" s="11"/>
      <c r="E5" s="11"/>
      <c r="G5" s="11"/>
      <c r="H5" s="11"/>
      <c r="I5" s="11"/>
      <c r="N5" s="103" t="s">
        <v>262</v>
      </c>
    </row>
    <row r="6" spans="1:14" ht="17.25" customHeight="1" x14ac:dyDescent="0.35">
      <c r="A6" s="74">
        <v>44197</v>
      </c>
      <c r="B6" s="75">
        <v>12</v>
      </c>
      <c r="C6" s="11"/>
      <c r="D6" s="11"/>
      <c r="E6" s="11"/>
      <c r="F6" s="11"/>
      <c r="G6" s="11"/>
      <c r="H6" s="11"/>
      <c r="I6" s="11"/>
      <c r="N6" s="103" t="s">
        <v>263</v>
      </c>
    </row>
    <row r="7" spans="1:14" x14ac:dyDescent="0.35">
      <c r="A7" s="74">
        <v>44228</v>
      </c>
      <c r="B7" s="75">
        <v>15</v>
      </c>
      <c r="C7" s="11"/>
      <c r="D7" s="11"/>
      <c r="E7" s="11"/>
      <c r="F7" s="11"/>
      <c r="G7" s="11"/>
      <c r="H7" s="11"/>
      <c r="I7" s="11"/>
      <c r="N7" s="103" t="s">
        <v>264</v>
      </c>
    </row>
    <row r="8" spans="1:14" x14ac:dyDescent="0.35">
      <c r="A8" s="74">
        <v>44256</v>
      </c>
      <c r="B8" s="75">
        <v>18</v>
      </c>
      <c r="C8" s="11"/>
      <c r="D8" s="11"/>
      <c r="E8" s="11"/>
      <c r="F8" s="11"/>
      <c r="G8" s="11"/>
      <c r="H8" s="11"/>
      <c r="I8" s="11"/>
    </row>
    <row r="9" spans="1:14" x14ac:dyDescent="0.35">
      <c r="A9" s="74">
        <v>44287</v>
      </c>
      <c r="B9" s="75">
        <v>20</v>
      </c>
      <c r="C9" s="11"/>
      <c r="E9" s="11"/>
      <c r="F9" s="11"/>
      <c r="G9" s="11"/>
      <c r="H9" s="11">
        <f>_xlfn.STDEV.P(B6:B35)</f>
        <v>5.4386477077384674</v>
      </c>
      <c r="I9" s="11"/>
    </row>
    <row r="10" spans="1:14" x14ac:dyDescent="0.35">
      <c r="A10" s="74">
        <v>44317</v>
      </c>
      <c r="B10" s="75">
        <v>22</v>
      </c>
      <c r="C10" s="11"/>
      <c r="D10" s="11"/>
      <c r="E10" s="11"/>
      <c r="F10" s="11"/>
      <c r="G10" s="11"/>
      <c r="H10" s="11"/>
      <c r="I10" s="11"/>
    </row>
    <row r="11" spans="1:14" x14ac:dyDescent="0.35">
      <c r="A11" s="74">
        <v>44348</v>
      </c>
      <c r="B11" s="75">
        <v>25</v>
      </c>
      <c r="C11" s="11"/>
      <c r="D11" s="11"/>
      <c r="E11" s="11"/>
      <c r="F11" s="11"/>
      <c r="G11" s="11"/>
      <c r="H11" s="11"/>
      <c r="I11" s="11"/>
    </row>
    <row r="12" spans="1:14" x14ac:dyDescent="0.35">
      <c r="A12" s="74">
        <v>44378</v>
      </c>
      <c r="B12" s="75">
        <v>30</v>
      </c>
      <c r="C12" s="11"/>
      <c r="D12" s="11"/>
      <c r="E12" s="11"/>
      <c r="F12" s="11"/>
      <c r="G12" s="11"/>
      <c r="H12" s="11"/>
      <c r="I12" s="11"/>
    </row>
    <row r="13" spans="1:14" x14ac:dyDescent="0.35">
      <c r="A13" s="74">
        <v>44409</v>
      </c>
      <c r="B13" s="75">
        <v>32</v>
      </c>
      <c r="C13" s="11"/>
      <c r="D13" s="11"/>
      <c r="E13" s="11"/>
      <c r="F13" s="11"/>
      <c r="G13" s="11"/>
      <c r="H13" s="11"/>
      <c r="I13" s="11"/>
    </row>
    <row r="14" spans="1:14" x14ac:dyDescent="0.35">
      <c r="A14" s="74">
        <v>44440</v>
      </c>
      <c r="B14" s="75">
        <v>28</v>
      </c>
      <c r="C14" s="11"/>
      <c r="D14" s="11"/>
      <c r="E14" s="11"/>
      <c r="F14" s="11"/>
      <c r="G14" s="11"/>
      <c r="H14" s="11"/>
      <c r="I14" s="11"/>
    </row>
    <row r="15" spans="1:14" x14ac:dyDescent="0.35">
      <c r="A15" s="74">
        <v>44470</v>
      </c>
      <c r="B15" s="75">
        <v>26</v>
      </c>
      <c r="C15" s="11"/>
      <c r="D15" s="11"/>
      <c r="E15" s="11"/>
      <c r="F15" s="11"/>
      <c r="G15" s="11"/>
      <c r="H15" s="11"/>
      <c r="I15" s="11"/>
    </row>
    <row r="16" spans="1:14" x14ac:dyDescent="0.35">
      <c r="A16" s="74">
        <v>44501</v>
      </c>
      <c r="B16" s="75">
        <v>23</v>
      </c>
      <c r="C16" s="11"/>
      <c r="D16" s="11"/>
      <c r="E16" s="11"/>
      <c r="F16" s="11"/>
      <c r="G16" s="11"/>
      <c r="H16" s="11"/>
      <c r="I16" s="11"/>
    </row>
    <row r="17" spans="1:15" x14ac:dyDescent="0.35">
      <c r="A17" s="74">
        <v>44531</v>
      </c>
      <c r="B17" s="75">
        <v>20</v>
      </c>
      <c r="C17" s="11"/>
      <c r="D17" s="11"/>
      <c r="E17" s="11"/>
      <c r="F17" s="11"/>
      <c r="G17" s="11"/>
      <c r="H17" s="11"/>
      <c r="I17" s="11"/>
    </row>
    <row r="18" spans="1:15" x14ac:dyDescent="0.35">
      <c r="A18" s="74">
        <v>44562</v>
      </c>
      <c r="B18" s="75">
        <v>18</v>
      </c>
      <c r="C18" s="11"/>
      <c r="D18" s="11"/>
      <c r="E18" s="11"/>
      <c r="F18" s="11"/>
      <c r="G18" s="11"/>
      <c r="H18" s="11"/>
      <c r="I18" s="11"/>
    </row>
    <row r="19" spans="1:15" x14ac:dyDescent="0.35">
      <c r="A19" s="74">
        <v>44593</v>
      </c>
      <c r="B19" s="75">
        <v>17</v>
      </c>
      <c r="C19" s="11"/>
      <c r="D19" s="11"/>
      <c r="E19" s="11"/>
      <c r="F19" s="11"/>
      <c r="G19" s="11"/>
      <c r="H19" s="11"/>
      <c r="I19" s="11"/>
    </row>
    <row r="20" spans="1:15" x14ac:dyDescent="0.35">
      <c r="A20" s="74">
        <v>44621</v>
      </c>
      <c r="B20" s="75">
        <v>19</v>
      </c>
      <c r="C20" s="11"/>
      <c r="D20" s="11"/>
      <c r="E20" s="11"/>
      <c r="F20" s="11"/>
      <c r="G20" s="11"/>
      <c r="H20" s="11"/>
      <c r="I20" s="11"/>
    </row>
    <row r="21" spans="1:15" x14ac:dyDescent="0.35">
      <c r="A21" s="74">
        <v>44652</v>
      </c>
      <c r="B21" s="75">
        <v>22</v>
      </c>
      <c r="C21" s="11"/>
      <c r="D21" s="11"/>
      <c r="E21" s="11"/>
      <c r="F21" s="11"/>
      <c r="G21" s="11"/>
      <c r="H21" s="11"/>
      <c r="I21" s="11"/>
    </row>
    <row r="22" spans="1:15" x14ac:dyDescent="0.35">
      <c r="A22" s="74">
        <v>44682</v>
      </c>
      <c r="B22" s="75">
        <v>24</v>
      </c>
      <c r="C22" s="11"/>
      <c r="D22" s="11"/>
      <c r="E22" s="11"/>
      <c r="F22" s="11"/>
      <c r="G22" s="11"/>
      <c r="H22" s="11"/>
      <c r="I22" s="11"/>
    </row>
    <row r="23" spans="1:15" ht="23.5" x14ac:dyDescent="0.55000000000000004">
      <c r="A23" s="74">
        <v>44713</v>
      </c>
      <c r="B23" s="75">
        <v>28</v>
      </c>
      <c r="C23" s="11"/>
      <c r="D23" s="11"/>
      <c r="E23" s="11"/>
      <c r="F23" s="11"/>
      <c r="G23" s="11"/>
      <c r="H23" s="11"/>
      <c r="I23" s="11"/>
      <c r="O23" s="105" t="s">
        <v>265</v>
      </c>
    </row>
    <row r="24" spans="1:15" x14ac:dyDescent="0.35">
      <c r="A24" s="74">
        <v>44743</v>
      </c>
      <c r="B24" s="75">
        <v>32</v>
      </c>
      <c r="C24" s="11"/>
      <c r="D24" s="11"/>
      <c r="E24" s="11"/>
      <c r="F24" s="11"/>
      <c r="G24" s="11"/>
      <c r="H24" s="11"/>
      <c r="I24" s="11"/>
      <c r="O24" s="102" t="s">
        <v>266</v>
      </c>
    </row>
    <row r="25" spans="1:15" x14ac:dyDescent="0.35">
      <c r="A25" s="74">
        <v>44774</v>
      </c>
      <c r="B25" s="75">
        <v>35</v>
      </c>
      <c r="C25" s="11"/>
      <c r="D25" s="11"/>
      <c r="E25" s="11"/>
      <c r="F25" s="11"/>
      <c r="G25" s="11"/>
      <c r="H25" s="11"/>
      <c r="I25" s="11"/>
      <c r="O25" s="102"/>
    </row>
    <row r="26" spans="1:15" x14ac:dyDescent="0.35">
      <c r="A26" s="74">
        <v>44805</v>
      </c>
      <c r="B26" s="75">
        <v>30</v>
      </c>
      <c r="C26" s="11"/>
      <c r="D26" s="11"/>
      <c r="E26" s="11"/>
      <c r="F26" s="11"/>
      <c r="G26" s="11"/>
      <c r="H26" s="11"/>
      <c r="I26" s="11"/>
      <c r="O26" s="102" t="s">
        <v>270</v>
      </c>
    </row>
    <row r="27" spans="1:15" x14ac:dyDescent="0.35">
      <c r="A27" s="74">
        <v>44835</v>
      </c>
      <c r="B27" s="75">
        <v>27</v>
      </c>
      <c r="C27" s="11"/>
      <c r="D27" s="11"/>
      <c r="E27" s="11"/>
      <c r="F27" s="11"/>
      <c r="G27" s="11"/>
      <c r="H27" s="11"/>
      <c r="I27" s="11"/>
      <c r="O27" s="102" t="s">
        <v>271</v>
      </c>
    </row>
    <row r="28" spans="1:15" ht="85.5" x14ac:dyDescent="5.0999999999999996">
      <c r="A28" s="74">
        <v>44866</v>
      </c>
      <c r="B28" s="75">
        <v>25</v>
      </c>
      <c r="C28" s="11"/>
      <c r="D28" s="11"/>
      <c r="E28" s="11"/>
      <c r="F28" s="11"/>
      <c r="G28" s="11"/>
      <c r="H28" s="11"/>
      <c r="I28" s="11"/>
      <c r="O28" s="102" t="s">
        <v>267</v>
      </c>
    </row>
    <row r="29" spans="1:15" x14ac:dyDescent="0.35">
      <c r="A29" s="74">
        <v>44896</v>
      </c>
      <c r="B29" s="75">
        <v>22</v>
      </c>
      <c r="C29" s="11"/>
      <c r="E29" s="11" t="s">
        <v>272</v>
      </c>
      <c r="F29" s="11"/>
      <c r="G29" s="11"/>
      <c r="H29" s="11"/>
      <c r="I29" s="11"/>
    </row>
    <row r="30" spans="1:15" ht="15" customHeight="1" x14ac:dyDescent="0.35">
      <c r="A30" s="74">
        <v>44927</v>
      </c>
      <c r="B30" s="75">
        <v>20</v>
      </c>
      <c r="C30" s="11"/>
      <c r="D30" s="11"/>
      <c r="E30" s="11"/>
      <c r="F30" s="11"/>
      <c r="G30" s="11"/>
      <c r="H30" s="11"/>
      <c r="I30" s="11"/>
    </row>
    <row r="31" spans="1:15" x14ac:dyDescent="0.35">
      <c r="A31" s="74">
        <v>44958</v>
      </c>
      <c r="B31" s="75">
        <v>18</v>
      </c>
      <c r="C31" s="11"/>
      <c r="D31" s="11"/>
      <c r="F31" s="11"/>
      <c r="G31" s="11"/>
      <c r="H31" s="11"/>
      <c r="I31" s="11"/>
    </row>
    <row r="32" spans="1:15" x14ac:dyDescent="0.35">
      <c r="A32" s="74">
        <v>44986</v>
      </c>
      <c r="B32" s="75">
        <v>20</v>
      </c>
      <c r="C32" s="11"/>
      <c r="D32" s="11"/>
      <c r="E32" s="11" t="s">
        <v>273</v>
      </c>
      <c r="F32" s="11"/>
      <c r="G32" s="11"/>
      <c r="H32" s="11"/>
      <c r="I32" s="11"/>
    </row>
    <row r="33" spans="1:16" ht="85.5" x14ac:dyDescent="5.0999999999999996">
      <c r="A33" s="74">
        <v>45017</v>
      </c>
      <c r="B33" s="75">
        <v>23</v>
      </c>
      <c r="C33" s="11"/>
      <c r="D33" s="11"/>
      <c r="E33" s="11"/>
      <c r="F33" s="11"/>
      <c r="G33" s="11"/>
      <c r="H33" s="11"/>
      <c r="I33" s="11"/>
      <c r="O33" s="104" t="s">
        <v>268</v>
      </c>
      <c r="P33" s="106" t="s">
        <v>269</v>
      </c>
    </row>
    <row r="34" spans="1:16" x14ac:dyDescent="0.35">
      <c r="A34" s="74">
        <v>45047</v>
      </c>
      <c r="B34" s="75">
        <v>26</v>
      </c>
      <c r="C34" s="11"/>
      <c r="D34" s="11"/>
      <c r="E34" s="11"/>
      <c r="F34" s="11"/>
      <c r="G34" s="11"/>
      <c r="H34" s="11"/>
      <c r="I34" s="11"/>
      <c r="O34" s="102"/>
    </row>
    <row r="35" spans="1:16" x14ac:dyDescent="0.35">
      <c r="A35" s="74">
        <v>45078</v>
      </c>
      <c r="B35" s="75">
        <v>30</v>
      </c>
      <c r="C35" s="11"/>
      <c r="D35" s="11"/>
      <c r="E35" s="11"/>
      <c r="F35" s="11"/>
      <c r="G35" s="11"/>
      <c r="H35" s="11"/>
      <c r="I35" s="11"/>
    </row>
  </sheetData>
  <pageMargins left="0.7" right="0.7" top="0.75" bottom="0.75" header="0.3" footer="0.3"/>
  <pageSetup paperSize="9" orientation="portrait" horizontalDpi="4294967294"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4"/>
  <sheetViews>
    <sheetView workbookViewId="0">
      <selection activeCell="I18" sqref="I18"/>
    </sheetView>
  </sheetViews>
  <sheetFormatPr defaultRowHeight="14.5" x14ac:dyDescent="0.35"/>
  <cols>
    <col min="1" max="1" width="11.453125" customWidth="1"/>
    <col min="2" max="2" width="10.453125" customWidth="1"/>
    <col min="3" max="3" width="11.1796875" bestFit="1" customWidth="1"/>
  </cols>
  <sheetData>
    <row r="1" spans="1:14" x14ac:dyDescent="0.35">
      <c r="A1" t="s">
        <v>30</v>
      </c>
    </row>
    <row r="2" spans="1:14" x14ac:dyDescent="0.35">
      <c r="N2" s="103" t="s">
        <v>274</v>
      </c>
    </row>
    <row r="3" spans="1:14" x14ac:dyDescent="0.35">
      <c r="N3" s="103" t="s">
        <v>275</v>
      </c>
    </row>
    <row r="4" spans="1:14" x14ac:dyDescent="0.35">
      <c r="N4" s="103" t="s">
        <v>276</v>
      </c>
    </row>
    <row r="5" spans="1:14" x14ac:dyDescent="0.35">
      <c r="A5" t="s">
        <v>7</v>
      </c>
      <c r="N5" s="103" t="s">
        <v>277</v>
      </c>
    </row>
    <row r="6" spans="1:14" x14ac:dyDescent="0.35">
      <c r="N6" s="103" t="s">
        <v>278</v>
      </c>
    </row>
    <row r="7" spans="1:14" x14ac:dyDescent="0.35">
      <c r="N7" s="103" t="s">
        <v>279</v>
      </c>
    </row>
    <row r="8" spans="1:14" ht="15" customHeight="1" x14ac:dyDescent="0.35">
      <c r="A8" t="s">
        <v>8</v>
      </c>
      <c r="N8" s="103" t="s">
        <v>280</v>
      </c>
    </row>
    <row r="9" spans="1:14" x14ac:dyDescent="0.35">
      <c r="N9" s="103" t="s">
        <v>281</v>
      </c>
    </row>
    <row r="11" spans="1:14" x14ac:dyDescent="0.35">
      <c r="A11" t="s">
        <v>9</v>
      </c>
    </row>
    <row r="12" spans="1:14" x14ac:dyDescent="0.35">
      <c r="N12" s="12"/>
    </row>
    <row r="14" spans="1:14" x14ac:dyDescent="0.35">
      <c r="A14" t="s">
        <v>10</v>
      </c>
    </row>
    <row r="32" spans="3:3" x14ac:dyDescent="0.35">
      <c r="C32" s="13"/>
    </row>
    <row r="33" spans="2:13" x14ac:dyDescent="0.35">
      <c r="B33" s="12"/>
      <c r="C33" s="12"/>
      <c r="M33" s="12"/>
    </row>
    <row r="34" spans="2:13" x14ac:dyDescent="0.35">
      <c r="M34"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9"/>
  <sheetViews>
    <sheetView zoomScaleNormal="100" workbookViewId="0">
      <selection activeCell="C13" sqref="C13"/>
    </sheetView>
  </sheetViews>
  <sheetFormatPr defaultRowHeight="14.5" x14ac:dyDescent="0.35"/>
  <cols>
    <col min="1" max="1" width="21.453125" bestFit="1" customWidth="1"/>
    <col min="2" max="2" width="18.1796875" customWidth="1"/>
    <col min="3" max="3" width="16.81640625" bestFit="1" customWidth="1"/>
    <col min="4" max="4" width="16.1796875" customWidth="1"/>
    <col min="5" max="5" width="17.54296875" bestFit="1" customWidth="1"/>
    <col min="6" max="6" width="13.1796875" customWidth="1"/>
  </cols>
  <sheetData>
    <row r="1" spans="1:10" x14ac:dyDescent="0.35">
      <c r="A1" t="s">
        <v>1</v>
      </c>
    </row>
    <row r="3" spans="1:10" ht="17.5" x14ac:dyDescent="0.35">
      <c r="B3" s="60"/>
      <c r="J3" s="121"/>
    </row>
    <row r="4" spans="1:10" ht="14.5" customHeight="1" x14ac:dyDescent="0.35">
      <c r="A4" s="56" t="s">
        <v>84</v>
      </c>
      <c r="B4" s="56" t="s">
        <v>85</v>
      </c>
      <c r="C4" s="56" t="s">
        <v>86</v>
      </c>
      <c r="J4" s="103" t="s">
        <v>282</v>
      </c>
    </row>
    <row r="5" spans="1:10" x14ac:dyDescent="0.35">
      <c r="A5" s="55">
        <v>25</v>
      </c>
      <c r="B5" s="55">
        <v>32</v>
      </c>
      <c r="C5" s="55">
        <v>27</v>
      </c>
      <c r="J5" s="103" t="s">
        <v>283</v>
      </c>
    </row>
    <row r="6" spans="1:10" x14ac:dyDescent="0.35">
      <c r="A6" s="55">
        <v>28</v>
      </c>
      <c r="B6" s="55">
        <v>35</v>
      </c>
      <c r="C6" s="55">
        <v>29</v>
      </c>
      <c r="J6" s="103" t="s">
        <v>284</v>
      </c>
    </row>
    <row r="7" spans="1:10" x14ac:dyDescent="0.35">
      <c r="A7" s="55">
        <v>30</v>
      </c>
      <c r="B7" s="55">
        <v>33</v>
      </c>
      <c r="C7" s="55">
        <v>34</v>
      </c>
      <c r="J7" s="103" t="s">
        <v>285</v>
      </c>
    </row>
    <row r="8" spans="1:10" x14ac:dyDescent="0.35">
      <c r="A8" s="55">
        <v>26</v>
      </c>
      <c r="B8" s="55">
        <v>26</v>
      </c>
      <c r="C8" s="55">
        <v>26</v>
      </c>
      <c r="D8" s="3"/>
      <c r="J8" s="103" t="s">
        <v>286</v>
      </c>
    </row>
    <row r="9" spans="1:10" x14ac:dyDescent="0.35">
      <c r="A9" s="55">
        <v>34</v>
      </c>
      <c r="B9" s="55">
        <v>34</v>
      </c>
      <c r="C9" s="55">
        <v>28</v>
      </c>
      <c r="J9" s="103" t="s">
        <v>287</v>
      </c>
    </row>
    <row r="10" spans="1:10" x14ac:dyDescent="0.35">
      <c r="A10" s="55">
        <v>29</v>
      </c>
      <c r="B10" s="55">
        <v>31</v>
      </c>
      <c r="C10" s="55">
        <v>25</v>
      </c>
      <c r="J10" s="103" t="s">
        <v>288</v>
      </c>
    </row>
    <row r="11" spans="1:10" x14ac:dyDescent="0.35">
      <c r="J11" s="103" t="s">
        <v>289</v>
      </c>
    </row>
    <row r="12" spans="1:10" x14ac:dyDescent="0.35">
      <c r="J12" s="103" t="s">
        <v>290</v>
      </c>
    </row>
    <row r="13" spans="1:10" x14ac:dyDescent="0.35">
      <c r="A13" cm="1">
        <f t="array" ref="A13:A18">ZTEST(A5:A10,B5:B10,C5:C10)</f>
        <v>0.61882876306791168</v>
      </c>
      <c r="B13" cm="1">
        <f t="array" ref="B13:B18">1-ZTEST(A5:A10,B5:B10,C5:C10)</f>
        <v>0.38117123693208832</v>
      </c>
      <c r="C13">
        <f>2*MIN(_xlfn.ANCHORARRAY(A13),_xlfn.ANCHORARRAY(B13))</f>
        <v>0.59268717364379198</v>
      </c>
    </row>
    <row r="14" spans="1:10" x14ac:dyDescent="0.35">
      <c r="A14">
        <v>0.70365641317810401</v>
      </c>
      <c r="B14">
        <v>0.29634358682189599</v>
      </c>
    </row>
    <row r="15" spans="1:10" ht="23.5" x14ac:dyDescent="0.55000000000000004">
      <c r="A15">
        <v>0.62255188457104094</v>
      </c>
      <c r="B15">
        <v>0.37744811542895906</v>
      </c>
      <c r="J15" s="105" t="s">
        <v>291</v>
      </c>
    </row>
    <row r="16" spans="1:10" x14ac:dyDescent="0.35">
      <c r="A16">
        <v>0.40081825508233071</v>
      </c>
      <c r="B16">
        <v>0.59918174491766929</v>
      </c>
      <c r="J16" s="100"/>
    </row>
    <row r="17" spans="1:10" x14ac:dyDescent="0.35">
      <c r="A17">
        <v>0.67959603467649787</v>
      </c>
      <c r="B17">
        <v>0.32040396532350213</v>
      </c>
      <c r="J17" s="102" t="s">
        <v>292</v>
      </c>
    </row>
    <row r="18" spans="1:10" x14ac:dyDescent="0.35">
      <c r="A18">
        <v>0.59041748869358479</v>
      </c>
      <c r="B18">
        <v>0.40958251130641521</v>
      </c>
      <c r="J18" s="102" t="s">
        <v>293</v>
      </c>
    </row>
    <row r="19" spans="1:10" x14ac:dyDescent="0.35">
      <c r="J19" s="102" t="s">
        <v>294</v>
      </c>
    </row>
    <row r="20" spans="1:10" x14ac:dyDescent="0.35">
      <c r="J20" s="102" t="s">
        <v>295</v>
      </c>
    </row>
    <row r="21" spans="1:10" x14ac:dyDescent="0.35">
      <c r="J21" s="102" t="s">
        <v>296</v>
      </c>
    </row>
    <row r="22" spans="1:10" x14ac:dyDescent="0.35">
      <c r="J22" s="102"/>
    </row>
    <row r="23" spans="1:10" x14ac:dyDescent="0.35">
      <c r="J23" s="104" t="s">
        <v>297</v>
      </c>
    </row>
    <row r="24" spans="1:10" x14ac:dyDescent="0.35">
      <c r="J24" s="104" t="s">
        <v>298</v>
      </c>
    </row>
    <row r="25" spans="1:10" x14ac:dyDescent="0.35">
      <c r="J25" s="104" t="s">
        <v>299</v>
      </c>
    </row>
    <row r="26" spans="1:10" x14ac:dyDescent="0.35">
      <c r="J26" s="102"/>
    </row>
    <row r="27" spans="1:10" x14ac:dyDescent="0.35">
      <c r="J27" s="102" t="s">
        <v>300</v>
      </c>
    </row>
    <row r="28" spans="1:10" x14ac:dyDescent="0.35">
      <c r="J28" s="102"/>
    </row>
    <row r="29" spans="1:10" x14ac:dyDescent="0.35">
      <c r="J29" s="104" t="s">
        <v>297</v>
      </c>
    </row>
    <row r="30" spans="1:10" x14ac:dyDescent="0.35">
      <c r="J30" s="104" t="s">
        <v>298</v>
      </c>
    </row>
    <row r="31" spans="1:10" x14ac:dyDescent="0.35">
      <c r="J31" s="104" t="s">
        <v>301</v>
      </c>
    </row>
    <row r="32" spans="1:10" x14ac:dyDescent="0.35">
      <c r="J32" s="102"/>
    </row>
    <row r="33" spans="10:10" x14ac:dyDescent="0.35">
      <c r="J33" s="102" t="s">
        <v>302</v>
      </c>
    </row>
    <row r="34" spans="10:10" x14ac:dyDescent="0.35">
      <c r="J34" s="104" t="s">
        <v>303</v>
      </c>
    </row>
    <row r="35" spans="10:10" x14ac:dyDescent="0.35">
      <c r="J35" s="102" t="s">
        <v>304</v>
      </c>
    </row>
    <row r="36" spans="10:10" x14ac:dyDescent="0.35">
      <c r="J36" s="102"/>
    </row>
    <row r="37" spans="10:10" x14ac:dyDescent="0.35">
      <c r="J37" s="102" t="s">
        <v>305</v>
      </c>
    </row>
    <row r="38" spans="10:10" x14ac:dyDescent="0.35">
      <c r="J38" s="102"/>
    </row>
    <row r="39" spans="10:10" x14ac:dyDescent="0.35">
      <c r="J39" s="102" t="s">
        <v>306</v>
      </c>
    </row>
    <row r="40" spans="10:10" x14ac:dyDescent="0.35">
      <c r="J40" s="102"/>
    </row>
    <row r="41" spans="10:10" x14ac:dyDescent="0.35">
      <c r="J41" s="102" t="s">
        <v>307</v>
      </c>
    </row>
    <row r="42" spans="10:10" x14ac:dyDescent="0.35">
      <c r="J42" s="102" t="s">
        <v>308</v>
      </c>
    </row>
    <row r="43" spans="10:10" x14ac:dyDescent="0.35">
      <c r="J43" s="102"/>
    </row>
    <row r="44" spans="10:10" x14ac:dyDescent="0.35">
      <c r="J44" s="102" t="s">
        <v>309</v>
      </c>
    </row>
    <row r="45" spans="10:10" x14ac:dyDescent="0.35">
      <c r="J45" s="102" t="s">
        <v>310</v>
      </c>
    </row>
    <row r="46" spans="10:10" x14ac:dyDescent="0.35">
      <c r="J46" s="102"/>
    </row>
    <row r="47" spans="10:10" x14ac:dyDescent="0.35">
      <c r="J47" s="102" t="s">
        <v>311</v>
      </c>
    </row>
    <row r="48" spans="10:10" x14ac:dyDescent="0.35">
      <c r="J48" s="102" t="s">
        <v>312</v>
      </c>
    </row>
    <row r="49" spans="10:10" x14ac:dyDescent="0.35">
      <c r="J49" s="102"/>
    </row>
  </sheetData>
  <pageMargins left="0.7" right="0.7" top="0.75" bottom="0.75" header="0.3" footer="0.3"/>
  <pageSetup paperSize="9" orientation="portrait" horizontalDpi="4294967294"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535BE-EF9C-4F34-8C09-904D3FA9BF02}">
  <dimension ref="A1:G16"/>
  <sheetViews>
    <sheetView workbookViewId="0"/>
  </sheetViews>
  <sheetFormatPr defaultRowHeight="14.5" x14ac:dyDescent="0.35"/>
  <cols>
    <col min="1" max="1" width="21.1796875" customWidth="1"/>
    <col min="2" max="2" width="23" customWidth="1"/>
    <col min="3" max="3" width="24.81640625" customWidth="1"/>
    <col min="4" max="4" width="10.1796875" bestFit="1" customWidth="1"/>
    <col min="5" max="5" width="16.1796875" bestFit="1" customWidth="1"/>
    <col min="6" max="6" width="32.453125" bestFit="1" customWidth="1"/>
    <col min="7" max="7" width="29.453125" bestFit="1" customWidth="1"/>
  </cols>
  <sheetData>
    <row r="1" spans="1:7" x14ac:dyDescent="0.35">
      <c r="A1" t="s">
        <v>0</v>
      </c>
    </row>
    <row r="3" spans="1:7" x14ac:dyDescent="0.35">
      <c r="A3" s="62"/>
      <c r="B3" s="60"/>
    </row>
    <row r="4" spans="1:7" ht="29" x14ac:dyDescent="0.35">
      <c r="A4" s="68" t="s">
        <v>87</v>
      </c>
      <c r="B4" s="68" t="s">
        <v>88</v>
      </c>
    </row>
    <row r="5" spans="1:7" x14ac:dyDescent="0.35">
      <c r="A5" s="15">
        <v>2.5</v>
      </c>
      <c r="B5" s="15">
        <v>1.8</v>
      </c>
    </row>
    <row r="6" spans="1:7" x14ac:dyDescent="0.35">
      <c r="A6" s="15">
        <v>3.1</v>
      </c>
      <c r="B6" s="15">
        <v>2.2000000000000002</v>
      </c>
    </row>
    <row r="7" spans="1:7" x14ac:dyDescent="0.35">
      <c r="A7" s="15">
        <v>2.8</v>
      </c>
      <c r="B7" s="15">
        <v>1.9</v>
      </c>
    </row>
    <row r="8" spans="1:7" x14ac:dyDescent="0.35">
      <c r="A8" s="15">
        <v>2.9</v>
      </c>
      <c r="B8" s="15">
        <v>2</v>
      </c>
    </row>
    <row r="9" spans="1:7" x14ac:dyDescent="0.35">
      <c r="A9" s="15">
        <v>2.7</v>
      </c>
      <c r="B9" s="15">
        <v>1.7</v>
      </c>
    </row>
    <row r="10" spans="1:7" x14ac:dyDescent="0.35">
      <c r="A10" s="15">
        <v>3.4</v>
      </c>
      <c r="B10" s="15">
        <v>2.5</v>
      </c>
    </row>
    <row r="11" spans="1:7" x14ac:dyDescent="0.35">
      <c r="A11" s="15">
        <v>3.6</v>
      </c>
      <c r="B11" s="15">
        <v>2.8</v>
      </c>
    </row>
    <row r="12" spans="1:7" x14ac:dyDescent="0.35">
      <c r="A12" s="15">
        <v>3</v>
      </c>
      <c r="B12" s="15">
        <v>2.1</v>
      </c>
    </row>
    <row r="13" spans="1:7" x14ac:dyDescent="0.35">
      <c r="A13" s="15">
        <v>3.8</v>
      </c>
      <c r="B13" s="15">
        <v>2.9</v>
      </c>
    </row>
    <row r="14" spans="1:7" x14ac:dyDescent="0.35">
      <c r="A14" s="15">
        <v>3.5</v>
      </c>
      <c r="B14" s="15">
        <v>2.6</v>
      </c>
    </row>
    <row r="15" spans="1:7" x14ac:dyDescent="0.35">
      <c r="A15" s="72">
        <v>4</v>
      </c>
      <c r="B15" s="72">
        <v>2.25</v>
      </c>
    </row>
    <row r="16" spans="1:7" x14ac:dyDescent="0.35">
      <c r="A16" s="72">
        <v>3.7</v>
      </c>
      <c r="B16" s="72">
        <v>2.7</v>
      </c>
      <c r="E16" s="3"/>
      <c r="F16" s="3"/>
      <c r="G16"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7"/>
  <sheetViews>
    <sheetView tabSelected="1" workbookViewId="0"/>
  </sheetViews>
  <sheetFormatPr defaultColWidth="9.1796875" defaultRowHeight="14.5" x14ac:dyDescent="0.35"/>
  <cols>
    <col min="1" max="1" width="22.1796875" customWidth="1"/>
    <col min="2" max="2" width="11.1796875" customWidth="1"/>
    <col min="4" max="4" width="19.81640625" customWidth="1"/>
    <col min="5" max="5" width="15.1796875" customWidth="1"/>
    <col min="6" max="6" width="14.81640625" customWidth="1"/>
    <col min="7" max="7" width="11.81640625" customWidth="1"/>
  </cols>
  <sheetData>
    <row r="1" spans="1:3" x14ac:dyDescent="0.35">
      <c r="A1" t="s">
        <v>1</v>
      </c>
    </row>
    <row r="5" spans="1:3" x14ac:dyDescent="0.35">
      <c r="A5" s="57"/>
      <c r="B5" s="44"/>
      <c r="C5" s="44"/>
    </row>
    <row r="6" spans="1:3" x14ac:dyDescent="0.35">
      <c r="A6" s="12"/>
      <c r="B6" s="12"/>
      <c r="C6" s="12"/>
    </row>
    <row r="7" spans="1:3" x14ac:dyDescent="0.35">
      <c r="A7" s="58" t="s">
        <v>89</v>
      </c>
      <c r="B7" s="58" t="s">
        <v>81</v>
      </c>
      <c r="C7" s="12"/>
    </row>
    <row r="8" spans="1:3" x14ac:dyDescent="0.35">
      <c r="A8" s="59">
        <v>1</v>
      </c>
      <c r="B8" s="59">
        <v>120</v>
      </c>
      <c r="C8" s="12"/>
    </row>
    <row r="9" spans="1:3" x14ac:dyDescent="0.35">
      <c r="A9" s="59">
        <v>2</v>
      </c>
      <c r="B9" s="59">
        <v>95</v>
      </c>
      <c r="C9" s="12"/>
    </row>
    <row r="10" spans="1:3" x14ac:dyDescent="0.35">
      <c r="A10" s="59">
        <v>3</v>
      </c>
      <c r="B10" s="59">
        <v>110</v>
      </c>
      <c r="C10" s="12"/>
    </row>
    <row r="11" spans="1:3" x14ac:dyDescent="0.35">
      <c r="A11" s="59">
        <v>4</v>
      </c>
      <c r="B11" s="59">
        <v>135</v>
      </c>
      <c r="C11" s="12"/>
    </row>
    <row r="12" spans="1:3" x14ac:dyDescent="0.35">
      <c r="A12" s="59">
        <v>5</v>
      </c>
      <c r="B12" s="59">
        <v>112</v>
      </c>
      <c r="C12" s="12"/>
    </row>
    <row r="13" spans="1:3" x14ac:dyDescent="0.35">
      <c r="A13" s="59">
        <v>6</v>
      </c>
      <c r="B13" s="59">
        <v>98</v>
      </c>
      <c r="C13" s="12"/>
    </row>
    <row r="14" spans="1:3" x14ac:dyDescent="0.35">
      <c r="A14" s="59">
        <v>7</v>
      </c>
      <c r="B14" s="59">
        <v>128</v>
      </c>
      <c r="C14" s="12"/>
    </row>
    <row r="15" spans="1:3" x14ac:dyDescent="0.35">
      <c r="A15" s="59">
        <v>8</v>
      </c>
      <c r="B15" s="59">
        <v>105</v>
      </c>
      <c r="C15" s="12"/>
    </row>
    <row r="16" spans="1:3" x14ac:dyDescent="0.35">
      <c r="A16" s="59">
        <v>9</v>
      </c>
      <c r="B16" s="59">
        <v>115</v>
      </c>
      <c r="C16" s="12"/>
    </row>
    <row r="17" spans="1:3" x14ac:dyDescent="0.35">
      <c r="A17" s="12"/>
      <c r="B17" s="12"/>
      <c r="C17" s="12"/>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E79F2E71BF344395DB17DCC8A2F8F6" ma:contentTypeVersion="17" ma:contentTypeDescription="Create a new document." ma:contentTypeScope="" ma:versionID="b5a3af678dbd79e7a5b3ad3f920c17c7">
  <xsd:schema xmlns:xsd="http://www.w3.org/2001/XMLSchema" xmlns:xs="http://www.w3.org/2001/XMLSchema" xmlns:p="http://schemas.microsoft.com/office/2006/metadata/properties" xmlns:ns2="e3c8cc2c-5c83-408e-bac6-930f30c27bcb" xmlns:ns3="d6899c41-1156-4ceb-9314-2043558865ae" targetNamespace="http://schemas.microsoft.com/office/2006/metadata/properties" ma:root="true" ma:fieldsID="c53c985e5ff2b1c8da4a7f3ffbe4e13e" ns2:_="" ns3:_="">
    <xsd:import namespace="e3c8cc2c-5c83-408e-bac6-930f30c27bcb"/>
    <xsd:import namespace="d6899c41-1156-4ceb-9314-2043558865ae"/>
    <xsd:element name="properties">
      <xsd:complexType>
        <xsd:sequence>
          <xsd:element name="documentManagement">
            <xsd:complexType>
              <xsd:all>
                <xsd:element ref="ns2:Smjer" minOccurs="0"/>
                <xsd:element ref="ns2:Semestarbroj" minOccurs="0"/>
                <xsd:element ref="ns2:Semestar" minOccurs="0"/>
                <xsd:element ref="ns2:Obavezni_x002d_Izborni" minOccurs="0"/>
                <xsd:element ref="ns2:Katedra"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8cc2c-5c83-408e-bac6-930f30c27bcb" elementFormDefault="qualified">
    <xsd:import namespace="http://schemas.microsoft.com/office/2006/documentManagement/types"/>
    <xsd:import namespace="http://schemas.microsoft.com/office/infopath/2007/PartnerControls"/>
    <xsd:element name="Smjer" ma:index="8" nillable="true" ma:displayName="Smjer" ma:format="Dropdown" ma:internalName="Smjer">
      <xsd:simpleType>
        <xsd:restriction base="dms:Text">
          <xsd:maxLength value="255"/>
        </xsd:restriction>
      </xsd:simpleType>
    </xsd:element>
    <xsd:element name="Semestarbroj" ma:index="9" nillable="true" ma:displayName="Semestar broj" ma:format="Dropdown" ma:internalName="Semestarbroj" ma:percentage="FALSE">
      <xsd:simpleType>
        <xsd:restriction base="dms:Number"/>
      </xsd:simpleType>
    </xsd:element>
    <xsd:element name="Semestar" ma:index="10" nillable="true" ma:displayName="Semestar" ma:format="Dropdown" ma:internalName="Semestar">
      <xsd:simpleType>
        <xsd:restriction base="dms:Text">
          <xsd:maxLength value="255"/>
        </xsd:restriction>
      </xsd:simpleType>
    </xsd:element>
    <xsd:element name="Obavezni_x002d_Izborni" ma:index="11" nillable="true" ma:displayName="Obavezni-Izborni" ma:format="Dropdown" ma:internalName="Obavezni_x002d_Izborni">
      <xsd:simpleType>
        <xsd:restriction base="dms:Text">
          <xsd:maxLength value="255"/>
        </xsd:restriction>
      </xsd:simpleType>
    </xsd:element>
    <xsd:element name="Katedra" ma:index="12" nillable="true" ma:displayName="Katedra" ma:format="Dropdown" ma:indexed="true" ma:internalName="Katedra">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e3eca1-a772-475b-ad39-cfccd29cc76b" ma:termSetId="09814cd3-568e-fe90-9814-8d621ff8fb84" ma:anchorId="fba54fb3-c3e1-fe81-a776-ca4b69148c4d" ma:open="true" ma:isKeyword="false">
      <xsd:complexType>
        <xsd:sequence>
          <xsd:element ref="pc:Terms" minOccurs="0" maxOccurs="1"/>
        </xsd:sequence>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899c41-1156-4ceb-9314-2043558865a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3da5c33-f1f4-487b-9702-cfc9d51b2222}" ma:internalName="TaxCatchAll" ma:showField="CatchAllData" ma:web="d6899c41-1156-4ceb-9314-2043558865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bavezni_x002d_Izborni xmlns="e3c8cc2c-5c83-408e-bac6-930f30c27bcb" xsi:nil="true"/>
    <Smjer xmlns="e3c8cc2c-5c83-408e-bac6-930f30c27bcb" xsi:nil="true"/>
    <lcf76f155ced4ddcb4097134ff3c332f xmlns="e3c8cc2c-5c83-408e-bac6-930f30c27bcb">
      <Terms xmlns="http://schemas.microsoft.com/office/infopath/2007/PartnerControls"/>
    </lcf76f155ced4ddcb4097134ff3c332f>
    <Semestar xmlns="e3c8cc2c-5c83-408e-bac6-930f30c27bcb" xsi:nil="true"/>
    <TaxCatchAll xmlns="d6899c41-1156-4ceb-9314-2043558865ae" xsi:nil="true"/>
    <Katedra xmlns="e3c8cc2c-5c83-408e-bac6-930f30c27bcb" xsi:nil="true"/>
    <Semestarbroj xmlns="e3c8cc2c-5c83-408e-bac6-930f30c27bcb" xsi:nil="true"/>
  </documentManagement>
</p:properties>
</file>

<file path=customXml/itemProps1.xml><?xml version="1.0" encoding="utf-8"?>
<ds:datastoreItem xmlns:ds="http://schemas.openxmlformats.org/officeDocument/2006/customXml" ds:itemID="{BF46C19E-3CE7-4AAA-AB78-AFC9202C1C55}">
  <ds:schemaRefs>
    <ds:schemaRef ds:uri="http://schemas.microsoft.com/sharepoint/v3/contenttype/forms"/>
  </ds:schemaRefs>
</ds:datastoreItem>
</file>

<file path=customXml/itemProps2.xml><?xml version="1.0" encoding="utf-8"?>
<ds:datastoreItem xmlns:ds="http://schemas.openxmlformats.org/officeDocument/2006/customXml" ds:itemID="{BAD9E808-2BD7-4F52-8DCE-75C6093FA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8cc2c-5c83-408e-bac6-930f30c27bcb"/>
    <ds:schemaRef ds:uri="d6899c41-1156-4ceb-9314-2043558865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F37DF6-21FD-49B5-A30F-4424282251A9}">
  <ds:schemaRefs>
    <ds:schemaRef ds:uri="http://schemas.microsoft.com/office/2006/metadata/properties"/>
    <ds:schemaRef ds:uri="http://schemas.microsoft.com/office/infopath/2007/PartnerControls"/>
    <ds:schemaRef ds:uri="e3c8cc2c-5c83-408e-bac6-930f30c27bcb"/>
    <ds:schemaRef ds:uri="d6899c41-1156-4ceb-9314-2043558865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16</vt:i4>
      </vt:variant>
    </vt:vector>
  </HeadingPairs>
  <TitlesOfParts>
    <vt:vector size="16" baseType="lpstr">
      <vt:lpstr>upute</vt:lpstr>
      <vt:lpstr>Formule</vt:lpstr>
      <vt:lpstr>1ish1</vt:lpstr>
      <vt:lpstr>1ish2</vt:lpstr>
      <vt:lpstr>1ish3</vt:lpstr>
      <vt:lpstr>2ish1</vt:lpstr>
      <vt:lpstr>2ish2</vt:lpstr>
      <vt:lpstr>3ish1</vt:lpstr>
      <vt:lpstr>3ish2</vt:lpstr>
      <vt:lpstr>4ish1</vt:lpstr>
      <vt:lpstr>4ish2</vt:lpstr>
      <vt:lpstr>5ish1</vt:lpstr>
      <vt:lpstr>5ish2</vt:lpstr>
      <vt:lpstr>6ish1</vt:lpstr>
      <vt:lpstr>6ish2</vt:lpstr>
      <vt:lpstr>6ish3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Nađ</dc:creator>
  <cp:lastModifiedBy>Toni Milun</cp:lastModifiedBy>
  <dcterms:created xsi:type="dcterms:W3CDTF">2018-07-18T04:58:41Z</dcterms:created>
  <dcterms:modified xsi:type="dcterms:W3CDTF">2024-09-06T20:22:32Z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0x01010013E79F2E71BF344395DB17DCC8A2F8F6</vt:lpwstr>
  </property>
</Properties>
</file>