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GS/"/>
    </mc:Choice>
  </mc:AlternateContent>
  <xr:revisionPtr revIDLastSave="3" documentId="13_ncr:1_{0A725904-50B6-4468-A679-5BAEB15D2B18}" xr6:coauthVersionLast="47" xr6:coauthVersionMax="47" xr10:uidLastSave="{0C11E507-1F6E-41DE-9DF8-6C14AF106A00}"/>
  <bookViews>
    <workbookView xWindow="-28920" yWindow="-4575" windowWidth="29040" windowHeight="15840" activeTab="15" xr2:uid="{00000000-000D-0000-FFFF-FFFF00000000}"/>
  </bookViews>
  <sheets>
    <sheet name=" instructions" sheetId="32" r:id="rId1"/>
    <sheet name="1lo1" sheetId="21" r:id="rId2"/>
    <sheet name="1lo2" sheetId="22" r:id="rId3"/>
    <sheet name="1lo3" sheetId="20" r:id="rId4"/>
    <sheet name="2lo1" sheetId="17" r:id="rId5"/>
    <sheet name="2lo2" sheetId="18" r:id="rId6"/>
    <sheet name="3lo1" sheetId="16" r:id="rId7"/>
    <sheet name="3lo2" sheetId="25" r:id="rId8"/>
    <sheet name="formulas" sheetId="33" r:id="rId9"/>
    <sheet name="4lo1" sheetId="13" r:id="rId10"/>
    <sheet name="4lo2" sheetId="12" r:id="rId11"/>
    <sheet name="5lo1" sheetId="10" r:id="rId12"/>
    <sheet name="5lo2" sheetId="9" r:id="rId13"/>
    <sheet name="6lo1" sheetId="7" r:id="rId14"/>
    <sheet name="6lo2" sheetId="27" r:id="rId15"/>
    <sheet name="6lo3" sheetId="4" r:id="rId16"/>
  </sheets>
  <definedNames>
    <definedName name="NETO" localSheetId="8">#REF!</definedName>
    <definedName name="NE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2" l="1"/>
  <c r="D6" i="12"/>
  <c r="D11" i="12"/>
  <c r="D16" i="12" l="1"/>
  <c r="D17" i="12"/>
  <c r="D18" i="12"/>
  <c r="D15" i="12"/>
  <c r="D7" i="12"/>
  <c r="D8" i="12"/>
  <c r="D9" i="12"/>
  <c r="D10" i="12"/>
  <c r="D12" i="12"/>
  <c r="D13" i="12"/>
  <c r="C13" i="12"/>
  <c r="C14" i="12"/>
  <c r="C15" i="12"/>
  <c r="C16" i="12"/>
  <c r="C17" i="12"/>
  <c r="C18" i="12"/>
  <c r="C12" i="12"/>
  <c r="C9" i="12"/>
  <c r="C8" i="12" s="1"/>
  <c r="C7" i="12" s="1"/>
  <c r="C10" i="12"/>
  <c r="C49" i="13"/>
  <c r="E42" i="13"/>
  <c r="J38" i="13"/>
  <c r="N32" i="13"/>
  <c r="N30" i="13"/>
  <c r="D14" i="13"/>
  <c r="D15" i="13"/>
  <c r="D13" i="13"/>
  <c r="D9" i="13"/>
  <c r="D10" i="13"/>
  <c r="D11" i="13"/>
  <c r="D8" i="13"/>
  <c r="C10" i="13"/>
  <c r="C11" i="13"/>
  <c r="C12" i="13"/>
  <c r="C13" i="13"/>
  <c r="C14" i="13"/>
  <c r="C15" i="13"/>
  <c r="C9" i="13"/>
  <c r="H8" i="32"/>
  <c r="H7" i="32"/>
</calcChain>
</file>

<file path=xl/sharedStrings.xml><?xml version="1.0" encoding="utf-8"?>
<sst xmlns="http://schemas.openxmlformats.org/spreadsheetml/2006/main" count="158" uniqueCount="139">
  <si>
    <t>4 points</t>
  </si>
  <si>
    <t>3 points</t>
  </si>
  <si>
    <t>Year</t>
  </si>
  <si>
    <t>6th outcome: hypothesis testing</t>
  </si>
  <si>
    <t>2nd outcome: mean values and measures of dispersion</t>
  </si>
  <si>
    <t>5th outcome: normal curve</t>
  </si>
  <si>
    <t>b)</t>
  </si>
  <si>
    <t>c)</t>
  </si>
  <si>
    <t>d)</t>
  </si>
  <si>
    <t>STATISTICS</t>
  </si>
  <si>
    <t>Undergraduate study of Digital Marketing</t>
  </si>
  <si>
    <t>Set 1</t>
  </si>
  <si>
    <t>Set 2</t>
  </si>
  <si>
    <t>outcome</t>
  </si>
  <si>
    <t>number of points</t>
  </si>
  <si>
    <t>1st outcome: basic statistical terms, grouping of data (histogram, pivot table), graphical display of data</t>
  </si>
  <si>
    <t>3rd outcome: correlation and regression models</t>
  </si>
  <si>
    <t>4th outcome: trend models and indices</t>
  </si>
  <si>
    <t>10 points</t>
  </si>
  <si>
    <t>9 points</t>
  </si>
  <si>
    <t>8 points</t>
  </si>
  <si>
    <t>MINIMUM LEARNING OUTCOME</t>
  </si>
  <si>
    <t>6 points</t>
  </si>
  <si>
    <t>City</t>
  </si>
  <si>
    <t>Helsinki</t>
  </si>
  <si>
    <t>Moscow</t>
  </si>
  <si>
    <t>London</t>
  </si>
  <si>
    <t>Berlin</t>
  </si>
  <si>
    <t>Paris</t>
  </si>
  <si>
    <t>Madrid</t>
  </si>
  <si>
    <t>Rome</t>
  </si>
  <si>
    <t>Athena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</si>
  <si>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</si>
  <si>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</si>
  <si>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</si>
  <si>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</si>
  <si>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</si>
  <si>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</si>
  <si>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</si>
  <si>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</si>
  <si>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</si>
  <si>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</si>
  <si>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</si>
  <si>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Avg. temperature (°C)</t>
  </si>
  <si>
    <t>Number of new subscribers</t>
  </si>
  <si>
    <t>New customers</t>
  </si>
  <si>
    <t>Total income (€000)</t>
  </si>
  <si>
    <t>Devices sold (in thousands)</t>
  </si>
  <si>
    <t>key word</t>
  </si>
  <si>
    <t>Algebra study</t>
  </si>
  <si>
    <t>Algebra informatics</t>
  </si>
  <si>
    <t>Algebra online courses</t>
  </si>
  <si>
    <t>Algebra programming</t>
  </si>
  <si>
    <t>Algebra of network technology</t>
  </si>
  <si>
    <t>Algebra design</t>
  </si>
  <si>
    <t>Algebra MBA</t>
  </si>
  <si>
    <t>Algebra digital marketing</t>
  </si>
  <si>
    <t>Algebra computing</t>
  </si>
  <si>
    <t>Algebra lectures</t>
  </si>
  <si>
    <t>Algebra entries</t>
  </si>
  <si>
    <t>Algebra terms</t>
  </si>
  <si>
    <t>Algebra student rights</t>
  </si>
  <si>
    <t>Tuition Algebra</t>
  </si>
  <si>
    <t>Algebra contact</t>
  </si>
  <si>
    <t>Location Algebra</t>
  </si>
  <si>
    <t>Algebra teachers</t>
  </si>
  <si>
    <t>Algebra of student experience</t>
  </si>
  <si>
    <t>Algebra accreditation</t>
  </si>
  <si>
    <t>Algebra scholarship</t>
  </si>
  <si>
    <t>Number of impressions</t>
  </si>
  <si>
    <t>Number of leads generated</t>
  </si>
  <si>
    <t>The cost of advertising on Google Ads (hundreds of euros)</t>
  </si>
  <si>
    <t>Number of clicks</t>
  </si>
  <si>
    <t>Month</t>
  </si>
  <si>
    <t>Number of conversions</t>
  </si>
  <si>
    <t>Campaign A</t>
  </si>
  <si>
    <t>Campaign B</t>
  </si>
  <si>
    <t>Campaign C</t>
  </si>
  <si>
    <t>Profit of product A (thousands of euros)</t>
  </si>
  <si>
    <t>Profit of product B (thousands of euros)</t>
  </si>
  <si>
    <t>Ad</t>
  </si>
  <si>
    <t>exam - group 1</t>
  </si>
  <si>
    <t>TOTAL</t>
  </si>
  <si>
    <t>No. of company</t>
  </si>
  <si>
    <t>No. of the campaign</t>
  </si>
  <si>
    <t>Ct</t>
  </si>
  <si>
    <t>a)</t>
  </si>
  <si>
    <t>5 points</t>
  </si>
  <si>
    <t xml:space="preserve">Algebra University </t>
  </si>
  <si>
    <t xml:space="preserve"> time (minutes)</t>
  </si>
  <si>
    <t>The table shows the number of clicks on ads for the keyword "online course" on the Google Ads platform in the period</t>
  </si>
  <si>
    <t>2015-2022.</t>
  </si>
  <si>
    <t>[M, 1 point] a) Determine chain indices.</t>
  </si>
  <si>
    <t>[D, 1 point] b) Interpret one value.</t>
  </si>
  <si>
    <t>[M, 1 point] c) Determine the base indices (2019=100).</t>
  </si>
  <si>
    <t>[D, 1 point] d) Interpret one value.</t>
  </si>
  <si>
    <t>[M, 1 point] e) Determine the equations of the linear and exponential trend models of the number of clicks.</t>
  </si>
  <si>
    <t>[D, 2 points] f) Interpret the parameters of a more representative model.</t>
  </si>
  <si>
    <t>[D, 1 point] g) Calculate the estimated number of clicks in 2023 according to a more representative model?</t>
  </si>
  <si>
    <t>[D, 1 point] h) Write an interpretation of the calculation under g).</t>
  </si>
  <si>
    <t>Chain indices</t>
  </si>
  <si>
    <t>Base indices</t>
  </si>
  <si>
    <r>
      <t>C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=Y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/Y</t>
    </r>
    <r>
      <rPr>
        <vertAlign val="subscript"/>
        <sz val="11"/>
        <color rgb="FF000000"/>
        <rFont val="Calibri"/>
        <family val="2"/>
        <charset val="238"/>
        <scheme val="minor"/>
      </rPr>
      <t>1</t>
    </r>
    <r>
      <rPr>
        <sz val="11"/>
        <color rgb="FF000000"/>
        <rFont val="Calibri"/>
        <family val="2"/>
        <charset val="238"/>
        <scheme val="minor"/>
      </rPr>
      <t>*100</t>
    </r>
  </si>
  <si>
    <t>none</t>
  </si>
  <si>
    <r>
      <t>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=Y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/Y</t>
    </r>
    <r>
      <rPr>
        <vertAlign val="subscript"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>(F4)*100</t>
    </r>
  </si>
  <si>
    <t>Compared to the base year of 2019, in 2020, number of clicks increased by 25%.</t>
  </si>
  <si>
    <t>Compared to the previous one, in 2017, number of clicks increased by 13,33%.</t>
  </si>
  <si>
    <t>e)</t>
  </si>
  <si>
    <t>linear equation:</t>
  </si>
  <si>
    <t>exponential equation:</t>
  </si>
  <si>
    <t>y = 2321,4x - 5E+06</t>
  </si>
  <si>
    <r>
      <t>y = 2E-180e</t>
    </r>
    <r>
      <rPr>
        <vertAlign val="superscript"/>
        <sz val="11"/>
        <color theme="1"/>
        <rFont val="Calibri"/>
        <family val="2"/>
        <scheme val="minor"/>
      </rPr>
      <t>0,2096x</t>
    </r>
  </si>
  <si>
    <t>f)</t>
  </si>
  <si>
    <t>More representative model is exponential.</t>
  </si>
  <si>
    <t>EXPONENTIAL MODEL</t>
  </si>
  <si>
    <t>y=a*e^(cx)</t>
  </si>
  <si>
    <t>s=(b-1)*100%</t>
  </si>
  <si>
    <t>x=0 in initial 2014 year</t>
  </si>
  <si>
    <r>
      <t xml:space="preserve">unit for x is one </t>
    </r>
    <r>
      <rPr>
        <b/>
        <u/>
        <sz val="11"/>
        <color rgb="FF000000"/>
        <rFont val="Calibri"/>
        <family val="2"/>
        <charset val="238"/>
        <scheme val="minor"/>
      </rPr>
      <t>year</t>
    </r>
  </si>
  <si>
    <r>
      <t xml:space="preserve">unit for y is </t>
    </r>
    <r>
      <rPr>
        <b/>
        <u/>
        <sz val="11"/>
        <color rgb="FF000000"/>
        <rFont val="Calibri"/>
        <family val="2"/>
        <charset val="238"/>
        <scheme val="minor"/>
      </rPr>
      <t>1000 clicks</t>
    </r>
  </si>
  <si>
    <t>a=</t>
  </si>
  <si>
    <r>
      <t xml:space="preserve">a = 2E-180 The expected (trend) value in initial </t>
    </r>
    <r>
      <rPr>
        <u/>
        <sz val="11"/>
        <color rgb="FF000000"/>
        <rFont val="Calibri"/>
        <family val="2"/>
        <charset val="238"/>
        <scheme val="minor"/>
      </rPr>
      <t xml:space="preserve">year </t>
    </r>
    <r>
      <rPr>
        <sz val="11"/>
        <color rgb="FF000000"/>
        <rFont val="Calibri"/>
        <family val="2"/>
        <charset val="238"/>
        <scheme val="minor"/>
      </rPr>
      <t>is 2E-180 number of clicks.</t>
    </r>
  </si>
  <si>
    <t>b=</t>
  </si>
  <si>
    <t>y=2E-180*1,2332^x</t>
  </si>
  <si>
    <r>
      <t xml:space="preserve">c = 0,2096 In the observed period, </t>
    </r>
    <r>
      <rPr>
        <b/>
        <sz val="11"/>
        <color rgb="FF000000"/>
        <rFont val="Calibri"/>
        <family val="2"/>
        <charset val="238"/>
        <scheme val="minor"/>
      </rPr>
      <t>number of clicks (y)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u/>
        <sz val="11"/>
        <color rgb="FF000000"/>
        <rFont val="Calibri"/>
        <family val="2"/>
        <charset val="238"/>
        <scheme val="minor"/>
      </rPr>
      <t>increased</t>
    </r>
    <r>
      <rPr>
        <sz val="11"/>
        <color rgb="FF000000"/>
        <rFont val="Calibri"/>
        <family val="2"/>
        <charset val="238"/>
        <scheme val="minor"/>
      </rPr>
      <t xml:space="preserve"> by 23,31</t>
    </r>
    <r>
      <rPr>
        <b/>
        <sz val="11"/>
        <color rgb="FF000000"/>
        <rFont val="Calibri"/>
        <family val="2"/>
        <charset val="238"/>
        <scheme val="minor"/>
      </rPr>
      <t>%</t>
    </r>
    <r>
      <rPr>
        <sz val="11"/>
        <color rgb="FF000000"/>
        <rFont val="Calibri"/>
        <family val="2"/>
        <charset val="238"/>
        <scheme val="minor"/>
      </rPr>
      <t xml:space="preserve"> on average per </t>
    </r>
    <r>
      <rPr>
        <u/>
        <sz val="11"/>
        <color rgb="FF000000"/>
        <rFont val="Calibri"/>
        <family val="2"/>
        <charset val="238"/>
        <scheme val="minor"/>
      </rPr>
      <t>year</t>
    </r>
    <r>
      <rPr>
        <sz val="11"/>
        <color rgb="FF000000"/>
        <rFont val="Calibri"/>
        <family val="2"/>
        <charset val="238"/>
        <scheme val="minor"/>
      </rPr>
      <t>.</t>
    </r>
  </si>
  <si>
    <t>xi</t>
  </si>
  <si>
    <t>[M, 1 point] a) Determine the base indices if the base year is 2015.</t>
  </si>
  <si>
    <t>[D, 1 point] b) Interpret the smallest value obtained.</t>
  </si>
  <si>
    <t>[D, 1 point] c) Interpret the highest value.</t>
  </si>
  <si>
    <t>[M, 1 point] d) Calculate the number of subscribers by year if it is known that in 2018 there were 144 thousand.</t>
  </si>
  <si>
    <t>base indices</t>
  </si>
  <si>
    <r>
      <t>↑ 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=I</t>
    </r>
    <r>
      <rPr>
        <vertAlign val="subscript"/>
        <sz val="11"/>
        <color rgb="FF000000"/>
        <rFont val="Calibri"/>
        <family val="2"/>
        <charset val="238"/>
        <scheme val="minor"/>
      </rPr>
      <t>t+1</t>
    </r>
    <r>
      <rPr>
        <sz val="11"/>
        <color rgb="FF000000"/>
        <rFont val="Calibri"/>
        <family val="2"/>
        <charset val="238"/>
        <scheme val="minor"/>
      </rPr>
      <t>/C</t>
    </r>
    <r>
      <rPr>
        <vertAlign val="subscript"/>
        <sz val="11"/>
        <color rgb="FF000000"/>
        <rFont val="Calibri"/>
        <family val="2"/>
        <charset val="238"/>
        <scheme val="minor"/>
      </rPr>
      <t>t+1</t>
    </r>
    <r>
      <rPr>
        <sz val="11"/>
        <color rgb="FF000000"/>
        <rFont val="Calibri"/>
        <family val="2"/>
        <charset val="238"/>
        <scheme val="minor"/>
      </rPr>
      <t>*100</t>
    </r>
  </si>
  <si>
    <r>
      <t>↓ 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=I</t>
    </r>
    <r>
      <rPr>
        <vertAlign val="subscript"/>
        <sz val="11"/>
        <color rgb="FF000000"/>
        <rFont val="Calibri"/>
        <family val="2"/>
        <charset val="238"/>
        <scheme val="minor"/>
      </rPr>
      <t>t-1</t>
    </r>
    <r>
      <rPr>
        <sz val="11"/>
        <color rgb="FF000000"/>
        <rFont val="Calibri"/>
        <family val="2"/>
        <charset val="238"/>
        <scheme val="minor"/>
      </rPr>
      <t>*C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/100</t>
    </r>
  </si>
  <si>
    <t>In 2010, there was the biggest decrease of 29,95% in number of subscribers compared to base year, 2015</t>
  </si>
  <si>
    <t xml:space="preserve">c) </t>
  </si>
  <si>
    <t>In 2019, there was the biggest increase of 6,01% in number of subscribers compared to base year, 2015</t>
  </si>
  <si>
    <t>absolute values</t>
  </si>
  <si>
    <t>Žana Lukež, 4LO</t>
  </si>
  <si>
    <r>
      <t>Y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=Y</t>
    </r>
    <r>
      <rPr>
        <vertAlign val="subscript"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>(F4)*I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/100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</si>
</sst>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6"/>
      <color theme="1"/>
      <name val="Arial"/>
      <family val="2"/>
      <charset val="238"/>
    </font>
    <font>
      <vertAlign val="subscript"/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2" fillId="0" borderId="0"/>
    <xf numFmtId="0" fontId="13" fillId="0" borderId="0"/>
    <xf numFmtId="164" fontId="6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6" fillId="0" borderId="0" xfId="0" applyFont="1"/>
    <xf numFmtId="10" fontId="6" fillId="0" borderId="0" xfId="1" applyNumberFormat="1" applyFont="1" applyFill="1"/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4" fillId="0" borderId="0" xfId="6" applyFont="1"/>
    <xf numFmtId="10" fontId="14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6" fillId="0" borderId="0" xfId="0" applyNumberFormat="1" applyFont="1"/>
    <xf numFmtId="169" fontId="6" fillId="0" borderId="0" xfId="1" applyNumberFormat="1" applyFont="1" applyFill="1" applyAlignment="1">
      <alignment horizontal="center"/>
    </xf>
    <xf numFmtId="10" fontId="6" fillId="0" borderId="0" xfId="1" applyNumberFormat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 wrapText="1"/>
    </xf>
    <xf numFmtId="0" fontId="14" fillId="0" borderId="0" xfId="4" applyFont="1"/>
    <xf numFmtId="0" fontId="14" fillId="0" borderId="0" xfId="4" applyFont="1" applyAlignment="1">
      <alignment horizontal="left" vertical="center" wrapText="1"/>
    </xf>
    <xf numFmtId="0" fontId="16" fillId="0" borderId="3" xfId="4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8"/>
    <xf numFmtId="0" fontId="18" fillId="0" borderId="0" xfId="0" applyFont="1"/>
    <xf numFmtId="0" fontId="18" fillId="0" borderId="0" xfId="8" applyFont="1"/>
    <xf numFmtId="0" fontId="7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0" fontId="7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6" fillId="0" borderId="0" xfId="10"/>
    <xf numFmtId="0" fontId="3" fillId="0" borderId="0" xfId="0" applyFont="1"/>
    <xf numFmtId="0" fontId="15" fillId="0" borderId="0" xfId="4" applyFont="1"/>
    <xf numFmtId="0" fontId="15" fillId="0" borderId="0" xfId="4" applyFont="1" applyAlignment="1">
      <alignment horizontal="center"/>
    </xf>
    <xf numFmtId="0" fontId="17" fillId="0" borderId="0" xfId="12" applyFont="1"/>
    <xf numFmtId="0" fontId="2" fillId="0" borderId="0" xfId="12"/>
    <xf numFmtId="0" fontId="21" fillId="0" borderId="0" xfId="12" applyFont="1"/>
    <xf numFmtId="14" fontId="2" fillId="0" borderId="0" xfId="12" applyNumberFormat="1"/>
    <xf numFmtId="0" fontId="2" fillId="0" borderId="1" xfId="12" applyBorder="1" applyAlignment="1">
      <alignment horizontal="center"/>
    </xf>
    <xf numFmtId="0" fontId="18" fillId="4" borderId="1" xfId="12" applyFont="1" applyFill="1" applyBorder="1" applyAlignment="1">
      <alignment horizontal="center" vertical="center" wrapText="1"/>
    </xf>
    <xf numFmtId="0" fontId="2" fillId="4" borderId="1" xfId="12" applyFill="1" applyBorder="1" applyAlignment="1">
      <alignment horizontal="center" vertical="center" wrapText="1"/>
    </xf>
    <xf numFmtId="0" fontId="2" fillId="0" borderId="1" xfId="12" applyBorder="1" applyAlignment="1">
      <alignment horizontal="center" wrapText="1"/>
    </xf>
    <xf numFmtId="0" fontId="2" fillId="0" borderId="1" xfId="12" applyBorder="1" applyAlignment="1">
      <alignment horizontal="center" vertical="center" wrapText="1"/>
    </xf>
    <xf numFmtId="0" fontId="22" fillId="0" borderId="0" xfId="13" applyFont="1"/>
    <xf numFmtId="0" fontId="2" fillId="0" borderId="0" xfId="13"/>
    <xf numFmtId="0" fontId="23" fillId="0" borderId="0" xfId="13" applyFont="1"/>
    <xf numFmtId="165" fontId="7" fillId="0" borderId="1" xfId="0" applyNumberFormat="1" applyFont="1" applyBorder="1" applyAlignment="1">
      <alignment horizontal="center" vertical="center" wrapText="1"/>
    </xf>
    <xf numFmtId="1" fontId="12" fillId="0" borderId="1" xfId="5" applyNumberFormat="1" applyBorder="1" applyAlignment="1">
      <alignment horizontal="center" vertical="center"/>
    </xf>
    <xf numFmtId="1" fontId="2" fillId="0" borderId="1" xfId="5" applyNumberFormat="1" applyFont="1" applyBorder="1" applyAlignment="1">
      <alignment horizontal="center" vertical="center"/>
    </xf>
    <xf numFmtId="0" fontId="25" fillId="0" borderId="0" xfId="0" applyFont="1"/>
    <xf numFmtId="0" fontId="18" fillId="0" borderId="0" xfId="0" applyFont="1" applyAlignment="1">
      <alignment horizontal="center" vertical="center"/>
    </xf>
    <xf numFmtId="0" fontId="22" fillId="0" borderId="0" xfId="0" applyFont="1"/>
    <xf numFmtId="0" fontId="28" fillId="0" borderId="0" xfId="0" applyFont="1"/>
    <xf numFmtId="166" fontId="14" fillId="0" borderId="0" xfId="6" applyNumberFormat="1" applyFont="1"/>
    <xf numFmtId="0" fontId="1" fillId="0" borderId="0" xfId="12" applyFont="1"/>
    <xf numFmtId="0" fontId="18" fillId="4" borderId="8" xfId="12" applyFont="1" applyFill="1" applyBorder="1" applyAlignment="1">
      <alignment horizontal="center" vertical="center" wrapText="1"/>
    </xf>
    <xf numFmtId="0" fontId="18" fillId="4" borderId="9" xfId="12" applyFont="1" applyFill="1" applyBorder="1" applyAlignment="1">
      <alignment horizontal="center" vertical="center" wrapText="1"/>
    </xf>
    <xf numFmtId="0" fontId="18" fillId="4" borderId="10" xfId="12" applyFont="1" applyFill="1" applyBorder="1" applyAlignment="1">
      <alignment horizontal="center" vertical="center" wrapText="1"/>
    </xf>
  </cellXfs>
  <cellStyles count="14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2 2 2 2" xfId="13" xr:uid="{19749E18-1109-453B-991E-5D8F43003821}"/>
    <cellStyle name="Normalno 3" xfId="9" xr:uid="{34DCE634-E3B3-4E8A-9101-C83962F2B158}"/>
    <cellStyle name="Normalno 4" xfId="12" xr:uid="{39082EC4-BE55-451B-890A-E4484FF88B75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'4lo1'!$B$7</c:f>
              <c:strCache>
                <c:ptCount val="1"/>
                <c:pt idx="0">
                  <c:v>Number of clicks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918022747156605"/>
                  <c:y val="-4.864063867016622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12184689413823271"/>
                  <c:y val="-1.893518518518520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'4lo1'!$A$8:$A$15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'4lo1'!$B$8:$B$15</c:f>
              <c:numCache>
                <c:formatCode>General</c:formatCode>
                <c:ptCount val="8"/>
                <c:pt idx="0">
                  <c:v>5000</c:v>
                </c:pt>
                <c:pt idx="1">
                  <c:v>6000</c:v>
                </c:pt>
                <c:pt idx="2">
                  <c:v>8000</c:v>
                </c:pt>
                <c:pt idx="3">
                  <c:v>10000</c:v>
                </c:pt>
                <c:pt idx="4">
                  <c:v>12000</c:v>
                </c:pt>
                <c:pt idx="5">
                  <c:v>15000</c:v>
                </c:pt>
                <c:pt idx="6">
                  <c:v>18000</c:v>
                </c:pt>
                <c:pt idx="7">
                  <c:v>21000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29-4DD0-9BBE-6CC10BAF7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25567"/>
        <c:axId val="137926047"/>
      </c:scatterChart>
      <c:valAx>
        <c:axId val="137925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period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926047"/>
        <c:crosses val="autoZero"/>
        <c:crossBetween val="midCat"/>
      </c:valAx>
      <c:valAx>
        <c:axId val="137926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number</a:t>
                </a:r>
                <a:r>
                  <a:rPr lang="hr-HR" baseline="0"/>
                  <a:t> of clicks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925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516216-20AC-444D-A66F-5CAB0036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9580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94405</xdr:colOff>
      <xdr:row>112</xdr:row>
      <xdr:rowOff>12700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4921CA-8C65-45AF-81B7-A13AAE7FC392}"/>
                </a:ext>
              </a:extLst>
            </xdr:cNvPr>
            <xdr:cNvSpPr txBox="1"/>
          </xdr:nvSpPr>
          <xdr:spPr>
            <a:xfrm>
              <a:off x="603250" y="184150"/>
              <a:ext cx="6730155" cy="204533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FORMULAS FOR</a:t>
              </a:r>
              <a:r>
                <a:rPr lang="en-GB" sz="1600" b="1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OUTCOME 1</a:t>
              </a: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Measurement</a:t>
              </a:r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scales:</a:t>
              </a:r>
            </a:p>
            <a:p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nominal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ordinal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interval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ratio</a:t>
              </a:r>
              <a:endParaRPr lang="en-GB" sz="11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 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GROUPING – HISTOGRAM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6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FORMULAS FOR OUTCOME 2</a:t>
              </a: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MEAN VALUES AND DISPERSION MEASURES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1. average = arithmetic mean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=AVERAGE(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2. absolute dispersion measure = standard deviation = average deviation from the average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3. relative dispersion measure = coefficient of variation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)/AVERAGE( : ) %	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&lt; 30 % 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30 %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50 %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50 % variability strong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4. median = amount that divides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 data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ratio 1:1 = amount separating 50 % of the highest (or lowest)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=MEDIAN(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5. mod = the most common value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=MODE(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6. Variation range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=max( : )-min(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7. lower quartile = value that separates 25% of the lowest (or 75% of the highest) = value dividing the sequence in a ratio of 1:3 = q1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;1)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8. upper quartile = value separating 75% of the lowest (or 25% of the highest) = value dividing the data in ratio of 3:1 = q3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;3)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9. absolute dispersion measure of central 50% of data = interquartile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=q3-q1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10. relative dispersion measure of central 50% of data = coefficient of quartile deviation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=(q3-q1)/(q3+q1) =Vq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Vq &lt; 0,2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0,2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0,3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0,3 variability strong</a:t>
              </a:r>
              <a:endParaRPr lang="hr-HR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11. a value separating p% of the lowest 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or     q% of the highest,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p=100-q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=PERCENTILE( : ;p%)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12. geometric mean = average change (rate)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=GEOMEAN( : ) 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13. harmonic mean = average time (productivity)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=HARMEAN(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FORMULAS FOR OUTCOME 3</a:t>
              </a:r>
              <a:endParaRPr lang="en-GB" sz="1600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Pearson linear correlation coefficient =PEARSON( : ;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𝑟</m:t>
                  </m:r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=±1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perfect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0.5≤</m:t>
                  </m:r>
                  <m:d>
                    <m:dPr>
                      <m:begChr m:val="|"/>
                      <m:endChr m:val="|"/>
                      <m:ctrlPr>
                        <a:rPr lang="hr-HR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&lt;1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strong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correlation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</m:t>
                  </m:r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≤</m:t>
                  </m:r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0.5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moderate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en-US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≤</m:t>
                  </m:r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0.3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low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en-US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no correlation</a:t>
              </a:r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REGRESSION MODELS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 MODEL	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y=bx+a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for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EXPONENTIAL MODEL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y=a*e^(cx)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 = ___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c*100 %.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Note with the exponential model: if c is &gt; 0.05 then we calculate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b=exp(c)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(at 4 decimal places)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and write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		y=a*b^x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 = (b-1)*100%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POWER MODEL (doublelogarithmic)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y=a*x^b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1 unit,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=____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1%,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b%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REPRESENTATIVENESS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R^2 % of the relationship between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is </a:t>
              </a:r>
              <a:r>
                <a:rPr lang="en-GB" sz="1100" i="0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explained by the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linear/exponential/power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model.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ysClr val="windowText" lastClr="000000"/>
                </a:solidFill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4921CA-8C65-45AF-81B7-A13AAE7FC392}"/>
                </a:ext>
              </a:extLst>
            </xdr:cNvPr>
            <xdr:cNvSpPr txBox="1"/>
          </xdr:nvSpPr>
          <xdr:spPr>
            <a:xfrm>
              <a:off x="603250" y="184150"/>
              <a:ext cx="6730155" cy="204533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FORMULAS FOR</a:t>
              </a:r>
              <a:r>
                <a:rPr lang="en-GB" sz="1600" b="1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OUTCOME 1</a:t>
              </a: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Measurement</a:t>
              </a:r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scales:</a:t>
              </a:r>
            </a:p>
            <a:p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nominal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ordinal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interval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ratio</a:t>
              </a:r>
              <a:endParaRPr lang="en-GB" sz="11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 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GROUPING – HISTOGRAM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6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FORMULAS FOR OUTCOME 2</a:t>
              </a: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MEAN VALUES AND DISPERSION MEASURES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1. average = arithmetic mean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=AVERAGE(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2. absolute dispersion measure = standard deviation = average deviation from the average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3. relative dispersion measure = coefficient of variation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)/AVERAGE( : ) %	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&lt; 30 % 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30 %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50 %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50 % variability strong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4. median = amount that divides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 data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ratio 1:1 = amount separating 50 % of the highest (or lowest)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=MEDIAN(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5. mod = the most common value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=MODE(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6. Variation range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=max( : )-min(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7. lower quartile = value that separates 25% of the lowest (or 75% of the highest) = value dividing the sequence in a ratio of 1:3 = q1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;1)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8. upper quartile = value separating 75% of the lowest (or 25% of the highest) = value dividing the data in ratio of 3:1 = q3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;3)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9. absolute dispersion measure of central 50% of data = interquartile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=q3-q1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10. relative dispersion measure of central 50% of data = coefficient of quartile deviation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=(q3-q1)/(q3+q1) =Vq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Vq &lt; 0,2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0,2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0,3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0,3 variability strong</a:t>
              </a:r>
              <a:endParaRPr lang="hr-HR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11. a value separating p% of the lowest 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or     q% of the highest,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p=100-q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=PERCENTILE( : ;p%)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12. geometric mean = average change (rate)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=GEOMEAN( : ) 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13. harmonic mean = average time (productivity)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=HARMEAN(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FORMULAS FOR OUTCOME 3</a:t>
              </a:r>
              <a:endParaRPr lang="en-GB" sz="1600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Pearson linear correlation coefficient =PEARSON( : ;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𝑟=±1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perfect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0.5≤|𝑟|&lt;1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strong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correlation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≤|𝑟|&lt;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moderate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≤|𝑟|&lt;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0.3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low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no correlation</a:t>
              </a:r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REGRESSION MODELS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 MODEL	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y=bx+a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for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EXPONENTIAL MODEL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y=a*e^(cx)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 = ___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c*100 %.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Note with the exponential model: if c is &gt; 0.05 then we calculate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b=exp(c)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(at 4 decimal places)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and write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		y=a*b^x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 = (b-1)*100%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POWER MODEL (doublelogarithmic)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y=a*x^b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1 unit,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=____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1%,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b%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REPRESENTATIVENESS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R^2 % of the relationship between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is </a:t>
              </a:r>
              <a:r>
                <a:rPr lang="en-GB" sz="1100" i="0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explained by the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linear/exponential/power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model.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ysClr val="windowText" lastClr="000000"/>
                </a:solidFill>
                <a:latin typeface="+mn-lt"/>
              </a:endParaRPr>
            </a:p>
          </xdr:txBody>
        </xdr:sp>
      </mc:Fallback>
    </mc:AlternateContent>
    <xdr:clientData/>
  </xdr:twoCellAnchor>
  <xdr:twoCellAnchor>
    <xdr:from>
      <xdr:col>1</xdr:col>
      <xdr:colOff>19050</xdr:colOff>
      <xdr:row>113</xdr:row>
      <xdr:rowOff>28575</xdr:rowOff>
    </xdr:from>
    <xdr:to>
      <xdr:col>12</xdr:col>
      <xdr:colOff>104775</xdr:colOff>
      <xdr:row>263</xdr:row>
      <xdr:rowOff>57150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89BD70FE-01AC-4732-BA83-30E78A2BB35E}"/>
                </a:ext>
              </a:extLst>
            </xdr:cNvPr>
            <xdr:cNvSpPr txBox="1"/>
          </xdr:nvSpPr>
          <xdr:spPr>
            <a:xfrm>
              <a:off x="622300" y="20837525"/>
              <a:ext cx="6721475" cy="277018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r-BA" sz="1800" b="1" baseline="0"/>
                <a:t>FORMULAS FOR OUTCOME 4</a:t>
              </a:r>
              <a:endParaRPr lang="en-US" sz="1800" b="1" baseline="0"/>
            </a:p>
            <a:p>
              <a:endParaRPr lang="en-US" sz="1800" b="1" baseline="0"/>
            </a:p>
            <a:p>
              <a:r>
                <a:rPr lang="en-US" sz="1800" b="1" baseline="0"/>
                <a:t>TREND MODEL</a:t>
              </a:r>
              <a:r>
                <a:rPr lang="hr-BA" sz="1800" b="1" baseline="0"/>
                <a:t>S</a:t>
              </a:r>
              <a:endParaRPr lang="en-US" sz="1800" b="1" baseline="0"/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u="non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EXPONENTIAL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&lt; 0,05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 =c*100%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&gt; 0,05 </a:t>
              </a:r>
              <a:r>
                <a:rPr lang="hr-HR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irst calculate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b=exp(c) </a:t>
              </a:r>
              <a:r>
                <a:rPr lang="hr-HR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to 4 decimal places) and write it in the format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y=a*b^x</a:t>
              </a:r>
              <a:endParaRPr lang="hr-HR">
                <a:effectLst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BA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s%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REPRESENTATIVNESS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of periodical changes of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explainedy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HR" sz="1100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linear/exponential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model.</a:t>
              </a:r>
            </a:p>
            <a:p>
              <a:endParaRPr lang="hr-BA" sz="1100"/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INDICES: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BASE INDEX (It ____=100)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BASE INDEX (It ____=100)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BASE INDEX (It ____=100)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GROUP INDICES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year?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values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</a:t>
              </a:r>
              <a:r>
                <a:rPr lang="en-GB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....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change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algn="ctr"/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 (_____=100) = NOMINAL SALARY / COST OF LIVING BASE INDEX * 100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(_____=100) = NOMINAL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COST OF LIVING BASE INDEX * 100</a:t>
              </a:r>
              <a:endParaRPr lang="hr-HR">
                <a:effectLst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BA" sz="1800" b="1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OUTCOME 5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</a:t>
              </a:r>
              <a:r>
                <a:rPr lang="hr-H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distribution</a:t>
              </a:r>
              <a:endParaRPr lang="hr-HR" sz="1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Rule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 %;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</a:t>
              </a:r>
              <a:r>
                <a:rPr lang="hr-BA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error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95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% c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onfidence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THE OUTCOME 6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HYPOTHESIS TESTING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is not rejected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is rejected and H1 supported</a:t>
              </a:r>
              <a:endParaRPr lang="hr-HR">
                <a:effectLst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one-tailed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DATA, DATA ANALYSIS,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difference between the variances (two samples)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assumed distribution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(three or more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89BD70FE-01AC-4732-BA83-30E78A2BB35E}"/>
                </a:ext>
              </a:extLst>
            </xdr:cNvPr>
            <xdr:cNvSpPr txBox="1"/>
          </xdr:nvSpPr>
          <xdr:spPr>
            <a:xfrm>
              <a:off x="622300" y="20837525"/>
              <a:ext cx="6721475" cy="277018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r-BA" sz="1800" b="1" baseline="0"/>
                <a:t>FORMULAS FOR OUTCOME 4</a:t>
              </a:r>
              <a:endParaRPr lang="en-US" sz="1800" b="1" baseline="0"/>
            </a:p>
            <a:p>
              <a:endParaRPr lang="en-US" sz="1800" b="1" baseline="0"/>
            </a:p>
            <a:p>
              <a:r>
                <a:rPr lang="en-US" sz="1800" b="1" baseline="0"/>
                <a:t>TREND MODEL</a:t>
              </a:r>
              <a:r>
                <a:rPr lang="hr-BA" sz="1800" b="1" baseline="0"/>
                <a:t>S</a:t>
              </a:r>
              <a:endParaRPr lang="en-US" sz="1800" b="1" baseline="0"/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u="non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EXPONENTIAL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&lt; 0,05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 =c*100%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&gt; 0,05 </a:t>
              </a:r>
              <a:r>
                <a:rPr lang="hr-HR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irst calculate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b=exp(c) </a:t>
              </a:r>
              <a:r>
                <a:rPr lang="hr-HR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to 4 decimal places) and write it in the format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y=a*b^x</a:t>
              </a:r>
              <a:endParaRPr lang="hr-HR">
                <a:effectLst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BA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s%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REPRESENTATIVNESS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of periodical changes of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explainedy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HR" sz="1100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linear/exponential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model.</a:t>
              </a:r>
            </a:p>
            <a:p>
              <a:endParaRPr lang="hr-BA" sz="1100"/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INDICES: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BASE INDEX (It ____=100)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BASE INDEX (It ____=100)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BASE INDEX (It ____=100)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GROUP INDICES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year?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 algn="ctr"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values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</a:t>
              </a:r>
              <a:r>
                <a:rPr lang="en-GB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....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change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algn="ctr"/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 (_____=100) = NOMINAL SALARY / COST OF LIVING BASE INDEX * 100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(_____=100) = NOMINAL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COST OF LIVING BASE INDEX * 100</a:t>
              </a:r>
              <a:endParaRPr lang="hr-HR">
                <a:effectLst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BA" sz="1800" b="1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OUTCOME 5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</a:t>
              </a:r>
              <a:r>
                <a:rPr lang="hr-H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distribution</a:t>
              </a:r>
              <a:endParaRPr lang="hr-HR" sz="1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Rule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 %;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</a:t>
              </a:r>
              <a:r>
                <a:rPr lang="hr-BA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error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95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% c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onfidence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THE OUTCOME 6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HYPOTHESIS TESTING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is not rejected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is rejected and H1 supported</a:t>
              </a:r>
              <a:endParaRPr lang="hr-HR">
                <a:effectLst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one-tailed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DATA, DATA ANALYSIS,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difference between the variances (two samples)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assumed distribution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(three or more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276225</xdr:colOff>
      <xdr:row>208</xdr:row>
      <xdr:rowOff>9525</xdr:rowOff>
    </xdr:from>
    <xdr:to>
      <xdr:col>9</xdr:col>
      <xdr:colOff>578485</xdr:colOff>
      <xdr:row>222</xdr:row>
      <xdr:rowOff>20955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F1BA292C-78D7-4B67-A5A9-3ABF39671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475" y="38363525"/>
          <a:ext cx="5102860" cy="254825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208</xdr:row>
      <xdr:rowOff>152400</xdr:rowOff>
    </xdr:from>
    <xdr:to>
      <xdr:col>21</xdr:col>
      <xdr:colOff>295910</xdr:colOff>
      <xdr:row>222</xdr:row>
      <xdr:rowOff>163830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DBE27314-F6B9-443F-B5A9-BA1FB56D9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250" y="38506400"/>
          <a:ext cx="5093335" cy="254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21</xdr:row>
      <xdr:rowOff>44450</xdr:rowOff>
    </xdr:from>
    <xdr:to>
      <xdr:col>5</xdr:col>
      <xdr:colOff>307975</xdr:colOff>
      <xdr:row>36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99E428-428C-2CCF-41E0-95100EA742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E324-3FF3-4297-9EC5-3C2424363BC9}">
  <dimension ref="A1:I25"/>
  <sheetViews>
    <sheetView workbookViewId="0">
      <selection activeCell="D28" sqref="D28"/>
    </sheetView>
  </sheetViews>
  <sheetFormatPr defaultColWidth="8.7265625" defaultRowHeight="14.5" x14ac:dyDescent="0.35"/>
  <cols>
    <col min="1" max="1" width="17.54296875" style="84" customWidth="1"/>
    <col min="2" max="2" width="11.26953125" style="84" customWidth="1"/>
    <col min="3" max="3" width="8.7265625" style="84"/>
    <col min="4" max="4" width="10.7265625" style="84" customWidth="1"/>
    <col min="5" max="6" width="8.7265625" style="84"/>
    <col min="7" max="7" width="10.81640625" style="84" bestFit="1" customWidth="1"/>
    <col min="8" max="16384" width="8.7265625" style="84"/>
  </cols>
  <sheetData>
    <row r="1" spans="1:9" ht="26" x14ac:dyDescent="0.6">
      <c r="A1" s="83"/>
      <c r="D1" s="85" t="s">
        <v>9</v>
      </c>
      <c r="G1" s="83"/>
      <c r="I1" s="84" t="s">
        <v>10</v>
      </c>
    </row>
    <row r="2" spans="1:9" x14ac:dyDescent="0.35">
      <c r="D2" s="84" t="s">
        <v>81</v>
      </c>
      <c r="I2" s="84" t="s">
        <v>88</v>
      </c>
    </row>
    <row r="3" spans="1:9" x14ac:dyDescent="0.35">
      <c r="D3" s="86">
        <v>45539</v>
      </c>
    </row>
    <row r="5" spans="1:9" x14ac:dyDescent="0.35">
      <c r="A5" s="87"/>
      <c r="B5" s="104" t="s">
        <v>11</v>
      </c>
      <c r="C5" s="105"/>
      <c r="D5" s="106"/>
      <c r="E5" s="104" t="s">
        <v>12</v>
      </c>
      <c r="F5" s="105"/>
      <c r="G5" s="106"/>
      <c r="H5" s="88"/>
    </row>
    <row r="6" spans="1:9" x14ac:dyDescent="0.35">
      <c r="A6" s="87" t="s">
        <v>13</v>
      </c>
      <c r="B6" s="88">
        <v>1</v>
      </c>
      <c r="C6" s="88">
        <v>2</v>
      </c>
      <c r="D6" s="88">
        <v>3</v>
      </c>
      <c r="E6" s="88">
        <v>4</v>
      </c>
      <c r="F6" s="88">
        <v>5</v>
      </c>
      <c r="G6" s="88">
        <v>6</v>
      </c>
      <c r="H6" s="88" t="s">
        <v>82</v>
      </c>
    </row>
    <row r="7" spans="1:9" x14ac:dyDescent="0.35">
      <c r="A7" s="87" t="s">
        <v>14</v>
      </c>
      <c r="B7" s="89">
        <v>13</v>
      </c>
      <c r="C7" s="89">
        <v>13</v>
      </c>
      <c r="D7" s="89">
        <v>13</v>
      </c>
      <c r="E7" s="89">
        <v>13</v>
      </c>
      <c r="F7" s="89">
        <v>13</v>
      </c>
      <c r="G7" s="89">
        <v>13</v>
      </c>
      <c r="H7" s="89">
        <f>SUM(B7:G7)</f>
        <v>78</v>
      </c>
    </row>
    <row r="8" spans="1:9" x14ac:dyDescent="0.35">
      <c r="A8" s="90" t="s">
        <v>89</v>
      </c>
      <c r="B8" s="91">
        <v>30</v>
      </c>
      <c r="C8" s="91">
        <v>30</v>
      </c>
      <c r="D8" s="91">
        <v>30</v>
      </c>
      <c r="E8" s="91">
        <v>30</v>
      </c>
      <c r="F8" s="91">
        <v>30</v>
      </c>
      <c r="G8" s="91">
        <v>30</v>
      </c>
      <c r="H8" s="91">
        <f>SUM(B8:G8)</f>
        <v>180</v>
      </c>
    </row>
    <row r="11" spans="1:9" x14ac:dyDescent="0.35">
      <c r="A11" s="79"/>
    </row>
    <row r="12" spans="1:9" x14ac:dyDescent="0.35">
      <c r="A12" s="79" t="s">
        <v>15</v>
      </c>
    </row>
    <row r="13" spans="1:9" x14ac:dyDescent="0.35">
      <c r="A13" s="79"/>
    </row>
    <row r="14" spans="1:9" x14ac:dyDescent="0.35">
      <c r="A14" s="79" t="s">
        <v>4</v>
      </c>
    </row>
    <row r="15" spans="1:9" x14ac:dyDescent="0.35">
      <c r="A15" s="79"/>
    </row>
    <row r="16" spans="1:9" x14ac:dyDescent="0.35">
      <c r="A16" s="79" t="s">
        <v>16</v>
      </c>
    </row>
    <row r="17" spans="1:2" x14ac:dyDescent="0.35">
      <c r="A17" s="79"/>
    </row>
    <row r="18" spans="1:2" x14ac:dyDescent="0.35">
      <c r="A18" s="79" t="s">
        <v>17</v>
      </c>
    </row>
    <row r="19" spans="1:2" x14ac:dyDescent="0.35">
      <c r="A19" s="79"/>
    </row>
    <row r="20" spans="1:2" x14ac:dyDescent="0.35">
      <c r="A20" s="79" t="s">
        <v>5</v>
      </c>
    </row>
    <row r="21" spans="1:2" x14ac:dyDescent="0.35">
      <c r="A21" s="79"/>
    </row>
    <row r="22" spans="1:2" x14ac:dyDescent="0.35">
      <c r="A22" s="79" t="s">
        <v>3</v>
      </c>
    </row>
    <row r="23" spans="1:2" x14ac:dyDescent="0.35">
      <c r="A23" s="79"/>
    </row>
    <row r="25" spans="1:2" x14ac:dyDescent="0.35">
      <c r="B25" s="103" t="s">
        <v>137</v>
      </c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49"/>
  <sheetViews>
    <sheetView zoomScaleNormal="100" workbookViewId="0">
      <selection activeCell="H39" sqref="H39"/>
    </sheetView>
  </sheetViews>
  <sheetFormatPr defaultColWidth="9.1796875" defaultRowHeight="14.5" x14ac:dyDescent="0.35"/>
  <cols>
    <col min="1" max="1" width="17" style="27" customWidth="1"/>
    <col min="2" max="2" width="17.81640625" style="27" bestFit="1" customWidth="1"/>
    <col min="3" max="3" width="19.1796875" style="27" bestFit="1" customWidth="1"/>
    <col min="4" max="4" width="14.08984375" style="27" bestFit="1" customWidth="1"/>
    <col min="5" max="5" width="10" style="27" customWidth="1"/>
    <col min="6" max="16384" width="9.1796875" style="27"/>
  </cols>
  <sheetData>
    <row r="1" spans="1:23" x14ac:dyDescent="0.35">
      <c r="A1" t="s">
        <v>19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23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W2" s="98" t="s">
        <v>90</v>
      </c>
    </row>
    <row r="3" spans="1:23" x14ac:dyDescent="0.35">
      <c r="A3"/>
      <c r="C3"/>
      <c r="D3"/>
      <c r="E3"/>
      <c r="F3"/>
      <c r="G3"/>
      <c r="H3"/>
      <c r="I3"/>
      <c r="J3"/>
      <c r="K3"/>
      <c r="L3"/>
      <c r="M3"/>
      <c r="N3"/>
      <c r="O3"/>
      <c r="W3" s="98" t="s">
        <v>91</v>
      </c>
    </row>
    <row r="4" spans="1:23" x14ac:dyDescent="0.35">
      <c r="A4"/>
      <c r="B4"/>
      <c r="C4" t="s">
        <v>86</v>
      </c>
      <c r="D4" t="s">
        <v>7</v>
      </c>
      <c r="E4"/>
      <c r="F4"/>
      <c r="G4"/>
      <c r="H4"/>
      <c r="I4"/>
      <c r="J4"/>
      <c r="K4"/>
      <c r="L4"/>
      <c r="M4"/>
      <c r="N4"/>
      <c r="O4"/>
      <c r="W4" s="98" t="s">
        <v>92</v>
      </c>
    </row>
    <row r="5" spans="1:23" ht="16.5" x14ac:dyDescent="0.45">
      <c r="A5"/>
      <c r="B5"/>
      <c r="C5" s="100" t="s">
        <v>102</v>
      </c>
      <c r="D5" s="100" t="s">
        <v>104</v>
      </c>
      <c r="E5"/>
      <c r="F5"/>
      <c r="G5"/>
      <c r="H5"/>
      <c r="I5"/>
      <c r="J5"/>
      <c r="K5"/>
      <c r="L5"/>
      <c r="M5"/>
      <c r="N5"/>
      <c r="O5"/>
      <c r="W5" s="98" t="s">
        <v>93</v>
      </c>
    </row>
    <row r="6" spans="1:23" x14ac:dyDescent="0.3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  <c r="W6" s="98" t="s">
        <v>94</v>
      </c>
    </row>
    <row r="7" spans="1:23" ht="15" thickBot="1" x14ac:dyDescent="0.4">
      <c r="A7" s="5" t="s">
        <v>2</v>
      </c>
      <c r="B7" s="10" t="s">
        <v>72</v>
      </c>
      <c r="C7" s="99" t="s">
        <v>100</v>
      </c>
      <c r="D7" s="99" t="s">
        <v>101</v>
      </c>
      <c r="E7" s="18"/>
      <c r="F7" s="1"/>
      <c r="G7" s="1"/>
      <c r="H7" s="1"/>
      <c r="I7"/>
      <c r="J7"/>
      <c r="K7"/>
      <c r="L7"/>
      <c r="M7"/>
      <c r="N7"/>
      <c r="O7"/>
      <c r="W7" s="98" t="s">
        <v>95</v>
      </c>
    </row>
    <row r="8" spans="1:23" x14ac:dyDescent="0.35">
      <c r="A8" s="16">
        <v>2015</v>
      </c>
      <c r="B8" s="2">
        <v>5000</v>
      </c>
      <c r="C8" s="22" t="s">
        <v>103</v>
      </c>
      <c r="D8" s="14">
        <f>B8/$B$12*100</f>
        <v>41.666666666666671</v>
      </c>
      <c r="E8"/>
      <c r="F8"/>
      <c r="G8"/>
      <c r="H8"/>
      <c r="I8"/>
      <c r="J8"/>
      <c r="K8"/>
      <c r="L8"/>
      <c r="M8"/>
      <c r="N8"/>
      <c r="W8" s="98" t="s">
        <v>96</v>
      </c>
    </row>
    <row r="9" spans="1:23" x14ac:dyDescent="0.35">
      <c r="A9" s="16">
        <v>2016</v>
      </c>
      <c r="B9" s="2">
        <v>6000</v>
      </c>
      <c r="C9" s="22">
        <f>B9/B8*100</f>
        <v>120</v>
      </c>
      <c r="D9" s="14">
        <f t="shared" ref="D9:D11" si="0">B9/$B$12*100</f>
        <v>50</v>
      </c>
      <c r="E9"/>
      <c r="F9"/>
      <c r="G9"/>
      <c r="H9"/>
      <c r="I9"/>
      <c r="J9"/>
      <c r="K9"/>
      <c r="L9"/>
      <c r="M9"/>
      <c r="N9"/>
      <c r="W9" s="98" t="s">
        <v>97</v>
      </c>
    </row>
    <row r="10" spans="1:23" x14ac:dyDescent="0.35">
      <c r="A10" s="16">
        <v>2017</v>
      </c>
      <c r="B10" s="2">
        <v>8000</v>
      </c>
      <c r="C10" s="22">
        <f t="shared" ref="C10:C15" si="1">B10/B9*100</f>
        <v>133.33333333333331</v>
      </c>
      <c r="D10" s="14">
        <f t="shared" si="0"/>
        <v>66.666666666666657</v>
      </c>
      <c r="E10"/>
      <c r="F10"/>
      <c r="G10"/>
      <c r="H10"/>
      <c r="I10"/>
      <c r="J10"/>
      <c r="K10"/>
      <c r="L10"/>
      <c r="M10"/>
      <c r="N10"/>
      <c r="W10" s="98" t="s">
        <v>98</v>
      </c>
    </row>
    <row r="11" spans="1:23" x14ac:dyDescent="0.35">
      <c r="A11" s="16">
        <v>2018</v>
      </c>
      <c r="B11" s="2">
        <v>10000</v>
      </c>
      <c r="C11" s="22">
        <f t="shared" si="1"/>
        <v>125</v>
      </c>
      <c r="D11" s="14">
        <f t="shared" si="0"/>
        <v>83.333333333333343</v>
      </c>
      <c r="E11"/>
      <c r="F11"/>
      <c r="G11"/>
      <c r="H11"/>
      <c r="I11"/>
      <c r="J11"/>
      <c r="K11"/>
      <c r="L11"/>
      <c r="M11"/>
      <c r="N11"/>
      <c r="W11" s="98" t="s">
        <v>99</v>
      </c>
    </row>
    <row r="12" spans="1:23" x14ac:dyDescent="0.35">
      <c r="A12" s="16">
        <v>2019</v>
      </c>
      <c r="B12" s="2">
        <v>12000</v>
      </c>
      <c r="C12" s="22">
        <f t="shared" si="1"/>
        <v>120</v>
      </c>
      <c r="D12" s="14">
        <v>100</v>
      </c>
      <c r="E12"/>
      <c r="F12"/>
      <c r="G12"/>
      <c r="H12"/>
      <c r="I12"/>
      <c r="J12"/>
      <c r="K12"/>
      <c r="L12"/>
      <c r="M12"/>
      <c r="N12"/>
    </row>
    <row r="13" spans="1:23" x14ac:dyDescent="0.35">
      <c r="A13" s="16">
        <v>2020</v>
      </c>
      <c r="B13" s="2">
        <v>15000</v>
      </c>
      <c r="C13" s="22">
        <f t="shared" si="1"/>
        <v>125</v>
      </c>
      <c r="D13" s="14">
        <f>B13/$B$12*100</f>
        <v>125</v>
      </c>
      <c r="E13"/>
      <c r="F13"/>
      <c r="G13"/>
      <c r="H13"/>
      <c r="I13"/>
      <c r="J13"/>
      <c r="K13"/>
      <c r="L13"/>
      <c r="M13"/>
      <c r="N13"/>
    </row>
    <row r="14" spans="1:23" x14ac:dyDescent="0.35">
      <c r="A14" s="16">
        <v>2021</v>
      </c>
      <c r="B14" s="2">
        <v>18000</v>
      </c>
      <c r="C14" s="22">
        <f t="shared" si="1"/>
        <v>120</v>
      </c>
      <c r="D14" s="14">
        <f t="shared" ref="D14:D15" si="2">B14/$B$12*100</f>
        <v>150</v>
      </c>
      <c r="E14"/>
      <c r="F14"/>
      <c r="G14"/>
      <c r="H14"/>
      <c r="I14"/>
      <c r="J14"/>
      <c r="K14"/>
      <c r="L14"/>
      <c r="M14"/>
      <c r="N14"/>
    </row>
    <row r="15" spans="1:23" x14ac:dyDescent="0.35">
      <c r="A15" s="16">
        <v>2022</v>
      </c>
      <c r="B15" s="2">
        <v>21000</v>
      </c>
      <c r="C15" s="22">
        <f t="shared" si="1"/>
        <v>116.66666666666667</v>
      </c>
      <c r="D15" s="14">
        <f t="shared" si="2"/>
        <v>175</v>
      </c>
      <c r="E15"/>
      <c r="F15"/>
      <c r="G15"/>
      <c r="H15"/>
      <c r="I15"/>
      <c r="J15"/>
      <c r="K15"/>
      <c r="L15"/>
      <c r="M15"/>
      <c r="N15"/>
    </row>
    <row r="16" spans="1:23" x14ac:dyDescent="0.35">
      <c r="E16"/>
    </row>
    <row r="17" spans="1:16" x14ac:dyDescent="0.35">
      <c r="A17" s="27" t="s">
        <v>6</v>
      </c>
      <c r="B17" s="27" t="s">
        <v>106</v>
      </c>
    </row>
    <row r="19" spans="1:16" x14ac:dyDescent="0.35">
      <c r="A19" s="27" t="s">
        <v>8</v>
      </c>
      <c r="B19" s="27" t="s">
        <v>105</v>
      </c>
    </row>
    <row r="20" spans="1:16" x14ac:dyDescent="0.35">
      <c r="F20" s="28"/>
    </row>
    <row r="21" spans="1:16" x14ac:dyDescent="0.35">
      <c r="A21" s="27" t="s">
        <v>107</v>
      </c>
    </row>
    <row r="23" spans="1:16" x14ac:dyDescent="0.35">
      <c r="G23" s="27" t="s">
        <v>108</v>
      </c>
      <c r="I23" t="s">
        <v>110</v>
      </c>
    </row>
    <row r="25" spans="1:16" ht="16.5" x14ac:dyDescent="0.35">
      <c r="G25" s="27" t="s">
        <v>109</v>
      </c>
      <c r="J25" s="14" t="s">
        <v>111</v>
      </c>
    </row>
    <row r="28" spans="1:16" x14ac:dyDescent="0.35">
      <c r="G28" s="27" t="s">
        <v>112</v>
      </c>
      <c r="H28" s="27" t="s">
        <v>113</v>
      </c>
    </row>
    <row r="30" spans="1:16" x14ac:dyDescent="0.35">
      <c r="H30" s="101" t="s">
        <v>114</v>
      </c>
      <c r="I30" s="101"/>
      <c r="K30" s="101" t="s">
        <v>115</v>
      </c>
      <c r="M30" s="27" t="s">
        <v>120</v>
      </c>
      <c r="N30" s="27">
        <f>2*10-180</f>
        <v>-160</v>
      </c>
    </row>
    <row r="31" spans="1:16" x14ac:dyDescent="0.35">
      <c r="H31" s="101" t="s">
        <v>117</v>
      </c>
      <c r="I31"/>
    </row>
    <row r="32" spans="1:16" x14ac:dyDescent="0.35">
      <c r="H32" s="101" t="s">
        <v>118</v>
      </c>
      <c r="I32"/>
      <c r="M32" s="27" t="s">
        <v>122</v>
      </c>
      <c r="N32" s="102">
        <f>EXP(0.2096)</f>
        <v>1.2331846874138475</v>
      </c>
      <c r="P32" s="27" t="s">
        <v>123</v>
      </c>
    </row>
    <row r="33" spans="1:10" x14ac:dyDescent="0.35">
      <c r="H33" s="101" t="s">
        <v>119</v>
      </c>
      <c r="I33"/>
    </row>
    <row r="34" spans="1:10" x14ac:dyDescent="0.35">
      <c r="H34" s="101"/>
      <c r="I34"/>
    </row>
    <row r="35" spans="1:10" x14ac:dyDescent="0.35">
      <c r="H35" s="100" t="s">
        <v>121</v>
      </c>
      <c r="I35"/>
    </row>
    <row r="36" spans="1:10" x14ac:dyDescent="0.35">
      <c r="H36" s="100"/>
      <c r="I36"/>
    </row>
    <row r="37" spans="1:10" x14ac:dyDescent="0.35">
      <c r="H37" s="100"/>
      <c r="I37"/>
    </row>
    <row r="38" spans="1:10" x14ac:dyDescent="0.35">
      <c r="H38" s="101" t="s">
        <v>116</v>
      </c>
      <c r="I38"/>
      <c r="J38" s="27">
        <f>(N32-1)*100%</f>
        <v>0.23318468741384746</v>
      </c>
    </row>
    <row r="39" spans="1:10" x14ac:dyDescent="0.35">
      <c r="H39" s="100" t="s">
        <v>124</v>
      </c>
      <c r="I39"/>
    </row>
    <row r="40" spans="1:10" ht="15" thickBot="1" x14ac:dyDescent="0.4">
      <c r="A40" s="5" t="s">
        <v>2</v>
      </c>
      <c r="B40" s="27" t="s">
        <v>125</v>
      </c>
      <c r="C40" s="10" t="s">
        <v>72</v>
      </c>
    </row>
    <row r="41" spans="1:10" x14ac:dyDescent="0.35">
      <c r="A41" s="16">
        <v>2015</v>
      </c>
      <c r="B41" s="27">
        <v>1</v>
      </c>
      <c r="C41" s="2">
        <v>5000</v>
      </c>
    </row>
    <row r="42" spans="1:10" x14ac:dyDescent="0.35">
      <c r="A42" s="16">
        <v>2016</v>
      </c>
      <c r="B42" s="27">
        <v>2</v>
      </c>
      <c r="C42" s="2">
        <v>6000</v>
      </c>
      <c r="E42" s="27">
        <f>2E-180*1.2332^9</f>
        <v>1.3192637829772496E-179</v>
      </c>
    </row>
    <row r="43" spans="1:10" x14ac:dyDescent="0.35">
      <c r="A43" s="16">
        <v>2017</v>
      </c>
      <c r="B43" s="27">
        <v>3</v>
      </c>
      <c r="C43" s="2">
        <v>8000</v>
      </c>
    </row>
    <row r="44" spans="1:10" x14ac:dyDescent="0.35">
      <c r="A44" s="16">
        <v>2018</v>
      </c>
      <c r="B44" s="27">
        <v>4</v>
      </c>
      <c r="C44" s="2">
        <v>10000</v>
      </c>
    </row>
    <row r="45" spans="1:10" x14ac:dyDescent="0.35">
      <c r="A45" s="16">
        <v>2019</v>
      </c>
      <c r="B45" s="27">
        <v>5</v>
      </c>
      <c r="C45" s="2">
        <v>12000</v>
      </c>
    </row>
    <row r="46" spans="1:10" x14ac:dyDescent="0.35">
      <c r="A46" s="16">
        <v>2020</v>
      </c>
      <c r="B46" s="27">
        <v>6</v>
      </c>
      <c r="C46" s="2">
        <v>15000</v>
      </c>
    </row>
    <row r="47" spans="1:10" x14ac:dyDescent="0.35">
      <c r="A47" s="16">
        <v>2021</v>
      </c>
      <c r="B47" s="27">
        <v>7</v>
      </c>
      <c r="C47" s="2">
        <v>18000</v>
      </c>
    </row>
    <row r="48" spans="1:10" x14ac:dyDescent="0.35">
      <c r="A48" s="16">
        <v>2022</v>
      </c>
      <c r="B48" s="27">
        <v>8</v>
      </c>
      <c r="C48" s="2">
        <v>21000</v>
      </c>
    </row>
    <row r="49" spans="1:3" x14ac:dyDescent="0.35">
      <c r="A49" s="27">
        <v>2023</v>
      </c>
      <c r="B49" s="27">
        <v>9</v>
      </c>
      <c r="C49" s="27">
        <f>2E-180*1.2332^9</f>
        <v>1.3192637829772496E-179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"/>
  <sheetViews>
    <sheetView topLeftCell="A3" workbookViewId="0">
      <selection activeCell="F9" sqref="F9"/>
    </sheetView>
  </sheetViews>
  <sheetFormatPr defaultColWidth="9.1796875" defaultRowHeight="14.5" x14ac:dyDescent="0.35"/>
  <cols>
    <col min="1" max="1" width="18.453125" style="23" customWidth="1"/>
    <col min="2" max="2" width="11.1796875" style="23" customWidth="1"/>
    <col min="3" max="3" width="14.1796875" style="23" customWidth="1"/>
    <col min="4" max="16384" width="9.1796875" style="23"/>
  </cols>
  <sheetData>
    <row r="1" spans="1:17" x14ac:dyDescent="0.35">
      <c r="A1" t="s">
        <v>0</v>
      </c>
      <c r="B1"/>
      <c r="C1"/>
      <c r="D1"/>
      <c r="E1"/>
      <c r="F1"/>
      <c r="G1"/>
      <c r="H1"/>
      <c r="I1"/>
      <c r="J1"/>
      <c r="K1"/>
    </row>
    <row r="2" spans="1:17" x14ac:dyDescent="0.35">
      <c r="A2"/>
      <c r="B2"/>
      <c r="C2"/>
      <c r="D2"/>
      <c r="E2"/>
      <c r="F2"/>
      <c r="G2"/>
      <c r="H2"/>
      <c r="I2"/>
      <c r="J2"/>
      <c r="K2"/>
    </row>
    <row r="3" spans="1:17" ht="16.5" x14ac:dyDescent="0.45">
      <c r="A3" t="s">
        <v>0</v>
      </c>
      <c r="B3"/>
      <c r="C3" s="100" t="s">
        <v>131</v>
      </c>
      <c r="D3"/>
      <c r="E3"/>
      <c r="F3"/>
      <c r="G3"/>
      <c r="H3"/>
      <c r="I3"/>
      <c r="J3"/>
      <c r="K3"/>
    </row>
    <row r="4" spans="1:17" ht="16.5" x14ac:dyDescent="0.45">
      <c r="A4"/>
      <c r="B4"/>
      <c r="C4" s="100" t="s">
        <v>132</v>
      </c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" thickBot="1" x14ac:dyDescent="0.4">
      <c r="A5" s="5" t="s">
        <v>2</v>
      </c>
      <c r="B5" s="5" t="s">
        <v>85</v>
      </c>
      <c r="C5" s="18" t="s">
        <v>130</v>
      </c>
      <c r="D5" t="s">
        <v>136</v>
      </c>
      <c r="E5"/>
      <c r="F5"/>
      <c r="G5"/>
      <c r="H5"/>
      <c r="I5"/>
      <c r="J5"/>
      <c r="K5"/>
      <c r="N5" s="98" t="s">
        <v>126</v>
      </c>
    </row>
    <row r="6" spans="1:17" x14ac:dyDescent="0.35">
      <c r="A6" s="17">
        <v>2010</v>
      </c>
      <c r="B6" s="76">
        <v>108</v>
      </c>
      <c r="C6" s="14">
        <f>C7/B7*100</f>
        <v>70.045448793322279</v>
      </c>
      <c r="D6" s="14">
        <f>$D$14*C6/100</f>
        <v>100865.44626238408</v>
      </c>
      <c r="E6"/>
      <c r="F6"/>
      <c r="G6"/>
      <c r="H6"/>
      <c r="I6"/>
      <c r="J6"/>
      <c r="K6"/>
      <c r="N6" s="98" t="s">
        <v>127</v>
      </c>
    </row>
    <row r="7" spans="1:17" x14ac:dyDescent="0.35">
      <c r="A7" s="16">
        <v>2011</v>
      </c>
      <c r="B7" s="70">
        <v>107</v>
      </c>
      <c r="C7" s="14">
        <f t="shared" ref="C6:C9" si="0">C8/B8*100</f>
        <v>74.948630208854837</v>
      </c>
      <c r="D7" s="14">
        <f t="shared" ref="D7:D13" si="1">$D$14*C7/100</f>
        <v>107926.02750075096</v>
      </c>
      <c r="E7" t="s">
        <v>6</v>
      </c>
      <c r="F7" t="s">
        <v>133</v>
      </c>
      <c r="G7"/>
      <c r="H7"/>
      <c r="I7"/>
      <c r="J7"/>
      <c r="K7" s="24"/>
      <c r="N7" s="98" t="s">
        <v>128</v>
      </c>
    </row>
    <row r="8" spans="1:17" x14ac:dyDescent="0.35">
      <c r="A8" s="17">
        <v>2012</v>
      </c>
      <c r="B8" s="70">
        <v>104</v>
      </c>
      <c r="C8" s="14">
        <f t="shared" si="0"/>
        <v>77.946575417209033</v>
      </c>
      <c r="D8" s="14">
        <f t="shared" si="1"/>
        <v>112243.068600781</v>
      </c>
      <c r="E8"/>
      <c r="F8"/>
      <c r="G8"/>
      <c r="H8"/>
      <c r="I8"/>
      <c r="J8"/>
      <c r="N8" s="98" t="s">
        <v>129</v>
      </c>
    </row>
    <row r="9" spans="1:17" x14ac:dyDescent="0.35">
      <c r="A9" s="16">
        <v>2013</v>
      </c>
      <c r="B9" s="70">
        <v>109</v>
      </c>
      <c r="C9" s="14">
        <f t="shared" si="0"/>
        <v>84.961767204757848</v>
      </c>
      <c r="D9" s="14">
        <f t="shared" si="1"/>
        <v>122344.94477485129</v>
      </c>
      <c r="E9" t="s">
        <v>134</v>
      </c>
      <c r="F9" t="s">
        <v>135</v>
      </c>
      <c r="G9"/>
      <c r="H9"/>
      <c r="I9"/>
      <c r="J9"/>
    </row>
    <row r="10" spans="1:17" x14ac:dyDescent="0.35">
      <c r="A10" s="17">
        <v>2014</v>
      </c>
      <c r="B10" s="70">
        <v>107</v>
      </c>
      <c r="C10" s="14">
        <f>C11/B11*100</f>
        <v>90.909090909090907</v>
      </c>
      <c r="D10" s="14">
        <f t="shared" si="1"/>
        <v>130909.0909090909</v>
      </c>
      <c r="E10"/>
      <c r="F10"/>
      <c r="G10"/>
      <c r="H10"/>
      <c r="I10"/>
      <c r="J10"/>
    </row>
    <row r="11" spans="1:17" x14ac:dyDescent="0.35">
      <c r="A11" s="16">
        <v>2015</v>
      </c>
      <c r="B11" s="70">
        <v>110</v>
      </c>
      <c r="C11" s="14">
        <v>100</v>
      </c>
      <c r="D11" s="14">
        <f>$D$14*C11/100</f>
        <v>144000</v>
      </c>
      <c r="E11" t="s">
        <v>8</v>
      </c>
      <c r="F11"/>
      <c r="G11"/>
      <c r="H11"/>
      <c r="I11"/>
      <c r="J11"/>
    </row>
    <row r="12" spans="1:17" x14ac:dyDescent="0.35">
      <c r="A12" s="17">
        <v>2016</v>
      </c>
      <c r="B12" s="70">
        <v>99</v>
      </c>
      <c r="C12" s="14">
        <f>C11*B12/100</f>
        <v>99</v>
      </c>
      <c r="D12" s="14">
        <f t="shared" si="1"/>
        <v>142560</v>
      </c>
      <c r="E12"/>
      <c r="F12"/>
      <c r="G12"/>
      <c r="H12"/>
      <c r="I12"/>
      <c r="J12"/>
    </row>
    <row r="13" spans="1:17" x14ac:dyDescent="0.35">
      <c r="A13" s="16">
        <v>2017</v>
      </c>
      <c r="B13" s="70">
        <v>99</v>
      </c>
      <c r="C13" s="14">
        <f t="shared" ref="C13:C18" si="2">C12*B13/100</f>
        <v>98.01</v>
      </c>
      <c r="D13" s="14">
        <f t="shared" si="1"/>
        <v>141134.39999999999</v>
      </c>
      <c r="E13"/>
      <c r="F13"/>
      <c r="G13"/>
      <c r="H13"/>
      <c r="I13"/>
      <c r="J13"/>
    </row>
    <row r="14" spans="1:17" ht="16.5" x14ac:dyDescent="0.45">
      <c r="A14" s="17">
        <v>2018</v>
      </c>
      <c r="B14" s="70">
        <v>104</v>
      </c>
      <c r="C14" s="14">
        <f t="shared" si="2"/>
        <v>101.93040000000001</v>
      </c>
      <c r="D14">
        <v>144000</v>
      </c>
      <c r="E14"/>
      <c r="F14" s="100" t="s">
        <v>138</v>
      </c>
      <c r="G14"/>
      <c r="H14"/>
      <c r="I14"/>
      <c r="J14"/>
    </row>
    <row r="15" spans="1:17" x14ac:dyDescent="0.35">
      <c r="A15" s="16">
        <v>2019</v>
      </c>
      <c r="B15" s="70">
        <v>104</v>
      </c>
      <c r="C15" s="14">
        <f t="shared" si="2"/>
        <v>106.007616</v>
      </c>
      <c r="D15" s="14">
        <f>$D$14*C15/100</f>
        <v>152650.96703999999</v>
      </c>
      <c r="E15"/>
      <c r="F15"/>
      <c r="G15"/>
      <c r="H15"/>
      <c r="I15"/>
      <c r="J15"/>
    </row>
    <row r="16" spans="1:17" x14ac:dyDescent="0.35">
      <c r="A16" s="17">
        <v>2020</v>
      </c>
      <c r="B16" s="70">
        <v>99</v>
      </c>
      <c r="C16" s="14">
        <f t="shared" si="2"/>
        <v>104.94753983999999</v>
      </c>
      <c r="D16" s="14">
        <f t="shared" ref="D16:D18" si="3">$D$14*C16/100</f>
        <v>151124.45736959999</v>
      </c>
      <c r="E16"/>
      <c r="F16"/>
      <c r="G16"/>
      <c r="H16"/>
      <c r="I16"/>
      <c r="J16"/>
    </row>
    <row r="17" spans="1:10" x14ac:dyDescent="0.35">
      <c r="A17" s="16">
        <v>2021</v>
      </c>
      <c r="B17" s="70">
        <v>99</v>
      </c>
      <c r="C17" s="14">
        <f t="shared" si="2"/>
        <v>103.8980644416</v>
      </c>
      <c r="D17" s="14">
        <f t="shared" si="3"/>
        <v>149613.21279590399</v>
      </c>
      <c r="E17"/>
      <c r="F17"/>
      <c r="G17"/>
      <c r="H17"/>
      <c r="I17"/>
      <c r="J17"/>
    </row>
    <row r="18" spans="1:10" x14ac:dyDescent="0.35">
      <c r="A18" s="17">
        <v>2022</v>
      </c>
      <c r="B18" s="70">
        <v>101</v>
      </c>
      <c r="C18" s="14">
        <f t="shared" si="2"/>
        <v>104.937045086016</v>
      </c>
      <c r="D18" s="14">
        <f t="shared" si="3"/>
        <v>151109.34492386304</v>
      </c>
      <c r="E18"/>
      <c r="F18"/>
      <c r="G18"/>
      <c r="H18"/>
      <c r="I18"/>
      <c r="J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4.5" x14ac:dyDescent="0.35"/>
  <cols>
    <col min="1" max="1" width="22.1796875" customWidth="1"/>
    <col min="2" max="2" width="22.54296875" customWidth="1"/>
    <col min="5" max="5" width="10.453125" bestFit="1" customWidth="1"/>
    <col min="14" max="14" width="12.1796875" customWidth="1"/>
  </cols>
  <sheetData>
    <row r="1" spans="1:9" x14ac:dyDescent="0.35">
      <c r="A1" t="s">
        <v>87</v>
      </c>
    </row>
    <row r="4" spans="1:9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54" t="s">
        <v>73</v>
      </c>
      <c r="B5" s="74" t="s">
        <v>74</v>
      </c>
      <c r="C5" s="11"/>
      <c r="D5" s="11"/>
      <c r="E5" s="11"/>
      <c r="F5" s="11"/>
      <c r="G5" s="11"/>
      <c r="H5" s="11"/>
      <c r="I5" s="11"/>
    </row>
    <row r="6" spans="1:9" ht="17.25" customHeight="1" x14ac:dyDescent="0.35">
      <c r="A6" s="96">
        <v>1</v>
      </c>
      <c r="B6" s="77">
        <v>12</v>
      </c>
      <c r="C6" s="11"/>
      <c r="D6" s="11"/>
      <c r="E6" s="11"/>
      <c r="F6" s="11"/>
      <c r="G6" s="11"/>
      <c r="H6" s="11"/>
      <c r="I6" s="11"/>
    </row>
    <row r="7" spans="1:9" x14ac:dyDescent="0.35">
      <c r="A7" s="97">
        <v>2</v>
      </c>
      <c r="B7" s="77">
        <v>15</v>
      </c>
      <c r="C7" s="11"/>
      <c r="D7" s="11"/>
      <c r="E7" s="11"/>
      <c r="F7" s="11"/>
      <c r="G7" s="11"/>
      <c r="H7" s="11"/>
      <c r="I7" s="11"/>
    </row>
    <row r="8" spans="1:9" x14ac:dyDescent="0.35">
      <c r="A8" s="96">
        <v>3</v>
      </c>
      <c r="B8" s="77">
        <v>18</v>
      </c>
      <c r="C8" s="11"/>
      <c r="D8" s="11"/>
      <c r="E8" s="11"/>
      <c r="F8" s="11"/>
      <c r="G8" s="11"/>
      <c r="H8" s="11"/>
      <c r="I8" s="11"/>
    </row>
    <row r="9" spans="1:9" x14ac:dyDescent="0.35">
      <c r="A9" s="97">
        <v>4</v>
      </c>
      <c r="B9" s="77">
        <v>20</v>
      </c>
      <c r="C9" s="11"/>
      <c r="D9" s="11"/>
      <c r="E9" s="11"/>
      <c r="F9" s="11"/>
      <c r="G9" s="11"/>
      <c r="H9" s="11"/>
      <c r="I9" s="11"/>
    </row>
    <row r="10" spans="1:9" x14ac:dyDescent="0.35">
      <c r="A10" s="96">
        <v>5</v>
      </c>
      <c r="B10" s="77">
        <v>22</v>
      </c>
      <c r="C10" s="11"/>
      <c r="D10" s="11"/>
      <c r="E10" s="11"/>
      <c r="F10" s="11"/>
      <c r="G10" s="11"/>
      <c r="H10" s="11"/>
      <c r="I10" s="11"/>
    </row>
    <row r="11" spans="1:9" x14ac:dyDescent="0.35">
      <c r="A11" s="97">
        <v>6</v>
      </c>
      <c r="B11" s="77">
        <v>25</v>
      </c>
      <c r="C11" s="11"/>
      <c r="D11" s="11"/>
      <c r="E11" s="11"/>
      <c r="F11" s="11"/>
      <c r="G11" s="11"/>
      <c r="H11" s="11"/>
      <c r="I11" s="11"/>
    </row>
    <row r="12" spans="1:9" x14ac:dyDescent="0.35">
      <c r="A12" s="96">
        <v>7</v>
      </c>
      <c r="B12" s="77">
        <v>30</v>
      </c>
      <c r="C12" s="11"/>
      <c r="D12" s="11"/>
      <c r="E12" s="11"/>
      <c r="F12" s="11"/>
      <c r="G12" s="11"/>
      <c r="H12" s="11"/>
      <c r="I12" s="11"/>
    </row>
    <row r="13" spans="1:9" x14ac:dyDescent="0.35">
      <c r="A13" s="97">
        <v>8</v>
      </c>
      <c r="B13" s="77">
        <v>32</v>
      </c>
      <c r="C13" s="11"/>
      <c r="D13" s="11"/>
      <c r="E13" s="11"/>
      <c r="F13" s="11"/>
      <c r="G13" s="11"/>
      <c r="H13" s="11"/>
      <c r="I13" s="11"/>
    </row>
    <row r="14" spans="1:9" x14ac:dyDescent="0.35">
      <c r="A14" s="96">
        <v>9</v>
      </c>
      <c r="B14" s="77">
        <v>28</v>
      </c>
      <c r="C14" s="11"/>
      <c r="D14" s="11"/>
      <c r="E14" s="11"/>
      <c r="F14" s="11"/>
      <c r="G14" s="11"/>
      <c r="H14" s="11"/>
      <c r="I14" s="11"/>
    </row>
    <row r="15" spans="1:9" x14ac:dyDescent="0.35">
      <c r="A15" s="97">
        <v>10</v>
      </c>
      <c r="B15" s="77">
        <v>26</v>
      </c>
      <c r="C15" s="11"/>
      <c r="D15" s="11"/>
      <c r="E15" s="11"/>
      <c r="F15" s="11"/>
      <c r="G15" s="11"/>
      <c r="H15" s="11"/>
      <c r="I15" s="11"/>
    </row>
    <row r="16" spans="1:9" x14ac:dyDescent="0.35">
      <c r="A16" s="96">
        <v>11</v>
      </c>
      <c r="B16" s="77">
        <v>23</v>
      </c>
      <c r="C16" s="11"/>
      <c r="D16" s="11"/>
      <c r="E16" s="11"/>
      <c r="F16" s="11"/>
      <c r="G16" s="11"/>
      <c r="H16" s="11"/>
      <c r="I16" s="11"/>
    </row>
    <row r="17" spans="1:9" x14ac:dyDescent="0.35">
      <c r="A17" s="97">
        <v>12</v>
      </c>
      <c r="B17" s="77">
        <v>20</v>
      </c>
      <c r="C17" s="11"/>
      <c r="D17" s="11"/>
      <c r="E17" s="11"/>
      <c r="F17" s="11"/>
      <c r="G17" s="11"/>
      <c r="H17" s="11"/>
      <c r="I17" s="11"/>
    </row>
    <row r="18" spans="1:9" x14ac:dyDescent="0.35">
      <c r="A18" s="96">
        <v>13</v>
      </c>
      <c r="B18" s="77">
        <v>18</v>
      </c>
      <c r="C18" s="11"/>
      <c r="D18" s="11"/>
      <c r="E18" s="11"/>
      <c r="F18" s="11"/>
      <c r="G18" s="11"/>
      <c r="H18" s="11"/>
      <c r="I18" s="11"/>
    </row>
    <row r="19" spans="1:9" x14ac:dyDescent="0.35">
      <c r="A19" s="97">
        <v>14</v>
      </c>
      <c r="B19" s="77">
        <v>17</v>
      </c>
      <c r="C19" s="11"/>
      <c r="D19" s="11"/>
      <c r="E19" s="11"/>
      <c r="F19" s="11"/>
      <c r="G19" s="11"/>
      <c r="H19" s="11"/>
      <c r="I19" s="11"/>
    </row>
    <row r="20" spans="1:9" x14ac:dyDescent="0.35">
      <c r="A20" s="96">
        <v>15</v>
      </c>
      <c r="B20" s="77">
        <v>19</v>
      </c>
      <c r="C20" s="11"/>
      <c r="D20" s="11"/>
      <c r="E20" s="11"/>
      <c r="F20" s="11"/>
      <c r="G20" s="11"/>
      <c r="H20" s="11"/>
      <c r="I20" s="11"/>
    </row>
    <row r="21" spans="1:9" x14ac:dyDescent="0.35">
      <c r="A21" s="97">
        <v>16</v>
      </c>
      <c r="B21" s="77">
        <v>22</v>
      </c>
      <c r="C21" s="11"/>
      <c r="D21" s="11"/>
      <c r="E21" s="11"/>
      <c r="F21" s="11"/>
      <c r="G21" s="11"/>
      <c r="H21" s="11"/>
      <c r="I21" s="11"/>
    </row>
    <row r="22" spans="1:9" x14ac:dyDescent="0.35">
      <c r="A22" s="96">
        <v>17</v>
      </c>
      <c r="B22" s="77">
        <v>24</v>
      </c>
      <c r="C22" s="11"/>
      <c r="D22" s="11"/>
      <c r="E22" s="11"/>
      <c r="F22" s="11"/>
      <c r="G22" s="11"/>
      <c r="H22" s="11"/>
      <c r="I22" s="11"/>
    </row>
    <row r="23" spans="1:9" x14ac:dyDescent="0.35">
      <c r="A23" s="97">
        <v>18</v>
      </c>
      <c r="B23" s="77">
        <v>28</v>
      </c>
      <c r="C23" s="11"/>
      <c r="D23" s="11"/>
      <c r="E23" s="11"/>
      <c r="F23" s="11"/>
      <c r="G23" s="11"/>
      <c r="H23" s="11"/>
      <c r="I23" s="11"/>
    </row>
    <row r="24" spans="1:9" x14ac:dyDescent="0.35">
      <c r="A24" s="96">
        <v>19</v>
      </c>
      <c r="B24" s="77">
        <v>32</v>
      </c>
      <c r="C24" s="11"/>
      <c r="D24" s="11"/>
      <c r="E24" s="11"/>
      <c r="F24" s="11"/>
      <c r="G24" s="11"/>
      <c r="H24" s="11"/>
      <c r="I24" s="11"/>
    </row>
    <row r="25" spans="1:9" x14ac:dyDescent="0.35">
      <c r="A25" s="97">
        <v>20</v>
      </c>
      <c r="B25" s="77">
        <v>35</v>
      </c>
      <c r="C25" s="11"/>
      <c r="D25" s="11"/>
      <c r="E25" s="11"/>
      <c r="F25" s="11"/>
      <c r="G25" s="11"/>
      <c r="H25" s="11"/>
      <c r="I25" s="11"/>
    </row>
    <row r="26" spans="1:9" x14ac:dyDescent="0.35">
      <c r="A26" s="96">
        <v>21</v>
      </c>
      <c r="B26" s="77">
        <v>30</v>
      </c>
      <c r="C26" s="11"/>
      <c r="D26" s="11"/>
      <c r="E26" s="11"/>
      <c r="F26" s="11"/>
      <c r="G26" s="11"/>
      <c r="H26" s="11"/>
      <c r="I26" s="11"/>
    </row>
    <row r="27" spans="1:9" x14ac:dyDescent="0.35">
      <c r="A27" s="97">
        <v>22</v>
      </c>
      <c r="B27" s="77">
        <v>27</v>
      </c>
      <c r="C27" s="11"/>
      <c r="D27" s="11"/>
      <c r="E27" s="11"/>
      <c r="F27" s="11"/>
      <c r="G27" s="11"/>
      <c r="H27" s="11"/>
      <c r="I27" s="11"/>
    </row>
    <row r="28" spans="1:9" x14ac:dyDescent="0.35">
      <c r="A28" s="96">
        <v>23</v>
      </c>
      <c r="B28" s="77">
        <v>25</v>
      </c>
      <c r="C28" s="11"/>
      <c r="D28" s="11"/>
      <c r="E28" s="11"/>
      <c r="F28" s="11"/>
      <c r="G28" s="11"/>
      <c r="H28" s="11"/>
      <c r="I28" s="11"/>
    </row>
    <row r="29" spans="1:9" x14ac:dyDescent="0.35">
      <c r="A29" s="97">
        <v>24</v>
      </c>
      <c r="B29" s="77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35">
      <c r="A30" s="96">
        <v>25</v>
      </c>
      <c r="B30" s="77">
        <v>20</v>
      </c>
      <c r="C30" s="11"/>
      <c r="D30" s="11"/>
      <c r="E30" s="11"/>
      <c r="F30" s="11"/>
      <c r="G30" s="11"/>
      <c r="H30" s="11"/>
      <c r="I30" s="11"/>
    </row>
    <row r="31" spans="1:9" x14ac:dyDescent="0.35">
      <c r="A31" s="97">
        <v>26</v>
      </c>
      <c r="B31" s="77">
        <v>18</v>
      </c>
      <c r="C31" s="11"/>
      <c r="D31" s="11"/>
      <c r="E31" s="11"/>
      <c r="F31" s="11"/>
      <c r="G31" s="11"/>
      <c r="H31" s="11"/>
      <c r="I31" s="11"/>
    </row>
    <row r="32" spans="1:9" x14ac:dyDescent="0.35">
      <c r="A32" s="96">
        <v>27</v>
      </c>
      <c r="B32" s="77">
        <v>20</v>
      </c>
      <c r="C32" s="11"/>
      <c r="D32" s="11"/>
      <c r="E32" s="11"/>
      <c r="F32" s="11"/>
      <c r="G32" s="11"/>
      <c r="H32" s="11"/>
      <c r="I32" s="11"/>
    </row>
    <row r="33" spans="1:9" x14ac:dyDescent="0.35">
      <c r="A33" s="97">
        <v>28</v>
      </c>
      <c r="B33" s="77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96">
        <v>29</v>
      </c>
      <c r="B34" s="77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97">
        <v>30</v>
      </c>
      <c r="B35" s="77">
        <v>30</v>
      </c>
      <c r="C35" s="11"/>
      <c r="D35" s="11"/>
      <c r="E35" s="11"/>
      <c r="F35" s="11"/>
      <c r="G35" s="11"/>
      <c r="H35" s="11"/>
      <c r="I35" s="11"/>
    </row>
  </sheetData>
  <phoneticPr fontId="24" type="noConversion"/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>
      <selection activeCell="A6" sqref="A6"/>
    </sheetView>
  </sheetViews>
  <sheetFormatPr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20</v>
      </c>
    </row>
    <row r="5" spans="1:14" x14ac:dyDescent="0.35">
      <c r="A5" t="s">
        <v>86</v>
      </c>
    </row>
    <row r="8" spans="1:14" ht="15" customHeight="1" x14ac:dyDescent="0.35">
      <c r="A8" t="s">
        <v>6</v>
      </c>
    </row>
    <row r="11" spans="1:14" x14ac:dyDescent="0.35">
      <c r="A11" t="s">
        <v>7</v>
      </c>
    </row>
    <row r="12" spans="1:14" x14ac:dyDescent="0.35">
      <c r="N12" s="12"/>
    </row>
    <row r="14" spans="1:14" x14ac:dyDescent="0.35">
      <c r="A14" t="s">
        <v>8</v>
      </c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54296875" bestFit="1" customWidth="1"/>
    <col min="6" max="6" width="13.1796875" customWidth="1"/>
  </cols>
  <sheetData>
    <row r="1" spans="1:4" x14ac:dyDescent="0.35">
      <c r="A1" t="s">
        <v>0</v>
      </c>
    </row>
    <row r="3" spans="1:4" x14ac:dyDescent="0.35">
      <c r="B3" s="63"/>
    </row>
    <row r="4" spans="1:4" ht="14.5" customHeight="1" x14ac:dyDescent="0.35">
      <c r="A4" s="59" t="s">
        <v>75</v>
      </c>
      <c r="B4" s="59" t="s">
        <v>76</v>
      </c>
      <c r="C4" s="59" t="s">
        <v>77</v>
      </c>
    </row>
    <row r="5" spans="1:4" x14ac:dyDescent="0.35">
      <c r="A5" s="58">
        <v>25</v>
      </c>
      <c r="B5" s="58">
        <v>32</v>
      </c>
      <c r="C5" s="58">
        <v>27</v>
      </c>
    </row>
    <row r="6" spans="1:4" x14ac:dyDescent="0.35">
      <c r="A6" s="58">
        <v>28</v>
      </c>
      <c r="B6" s="58">
        <v>35</v>
      </c>
      <c r="C6" s="58">
        <v>29</v>
      </c>
    </row>
    <row r="7" spans="1:4" x14ac:dyDescent="0.35">
      <c r="A7" s="58">
        <v>30</v>
      </c>
      <c r="B7" s="58">
        <v>33</v>
      </c>
      <c r="C7" s="58">
        <v>34</v>
      </c>
    </row>
    <row r="8" spans="1:4" x14ac:dyDescent="0.35">
      <c r="A8" s="58">
        <v>26</v>
      </c>
      <c r="B8" s="58">
        <v>26</v>
      </c>
      <c r="C8" s="58">
        <v>26</v>
      </c>
      <c r="D8" s="3"/>
    </row>
    <row r="9" spans="1:4" x14ac:dyDescent="0.35">
      <c r="A9" s="58">
        <v>34</v>
      </c>
      <c r="B9" s="58">
        <v>34</v>
      </c>
      <c r="C9" s="58">
        <v>28</v>
      </c>
    </row>
    <row r="10" spans="1:4" x14ac:dyDescent="0.35">
      <c r="A10" s="58">
        <v>29</v>
      </c>
      <c r="B10" s="58">
        <v>31</v>
      </c>
      <c r="C10" s="58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16"/>
  <sheetViews>
    <sheetView workbookViewId="0"/>
  </sheetViews>
  <sheetFormatPr defaultRowHeight="14.5" x14ac:dyDescent="0.35"/>
  <cols>
    <col min="1" max="1" width="21.1796875" customWidth="1"/>
    <col min="2" max="2" width="23" customWidth="1"/>
    <col min="3" max="3" width="24.81640625" customWidth="1"/>
    <col min="4" max="4" width="10.1796875" bestFit="1" customWidth="1"/>
    <col min="5" max="5" width="16.1796875" bestFit="1" customWidth="1"/>
    <col min="6" max="6" width="32.453125" bestFit="1" customWidth="1"/>
    <col min="7" max="7" width="29.453125" bestFit="1" customWidth="1"/>
  </cols>
  <sheetData>
    <row r="1" spans="1:7" x14ac:dyDescent="0.35">
      <c r="A1" t="s">
        <v>87</v>
      </c>
    </row>
    <row r="3" spans="1:7" x14ac:dyDescent="0.35">
      <c r="A3" s="65"/>
      <c r="B3" s="63"/>
    </row>
    <row r="4" spans="1:7" ht="29" x14ac:dyDescent="0.35">
      <c r="A4" s="71" t="s">
        <v>78</v>
      </c>
      <c r="B4" s="71" t="s">
        <v>79</v>
      </c>
    </row>
    <row r="5" spans="1:7" x14ac:dyDescent="0.35">
      <c r="A5" s="15">
        <v>2.5</v>
      </c>
      <c r="B5" s="15">
        <v>1.8</v>
      </c>
    </row>
    <row r="6" spans="1:7" x14ac:dyDescent="0.35">
      <c r="A6" s="15">
        <v>3.1</v>
      </c>
      <c r="B6" s="15">
        <v>2.2000000000000002</v>
      </c>
    </row>
    <row r="7" spans="1:7" x14ac:dyDescent="0.35">
      <c r="A7" s="15">
        <v>2.8</v>
      </c>
      <c r="B7" s="15">
        <v>1.9</v>
      </c>
    </row>
    <row r="8" spans="1:7" x14ac:dyDescent="0.35">
      <c r="A8" s="15">
        <v>2.9</v>
      </c>
      <c r="B8" s="15">
        <v>2</v>
      </c>
    </row>
    <row r="9" spans="1:7" x14ac:dyDescent="0.35">
      <c r="A9" s="15">
        <v>2.7</v>
      </c>
      <c r="B9" s="15">
        <v>1.7</v>
      </c>
    </row>
    <row r="10" spans="1:7" x14ac:dyDescent="0.35">
      <c r="A10" s="15">
        <v>3.4</v>
      </c>
      <c r="B10" s="15">
        <v>2.5</v>
      </c>
    </row>
    <row r="11" spans="1:7" x14ac:dyDescent="0.35">
      <c r="A11" s="15">
        <v>3.6</v>
      </c>
      <c r="B11" s="15">
        <v>2.8</v>
      </c>
    </row>
    <row r="12" spans="1:7" x14ac:dyDescent="0.35">
      <c r="A12" s="15">
        <v>3</v>
      </c>
      <c r="B12" s="15">
        <v>2.1</v>
      </c>
    </row>
    <row r="13" spans="1:7" x14ac:dyDescent="0.35">
      <c r="A13" s="15">
        <v>3.8</v>
      </c>
      <c r="B13" s="15">
        <v>2.9</v>
      </c>
    </row>
    <row r="14" spans="1:7" x14ac:dyDescent="0.35">
      <c r="A14" s="15">
        <v>3.5</v>
      </c>
      <c r="B14" s="15">
        <v>2.6</v>
      </c>
    </row>
    <row r="15" spans="1:7" x14ac:dyDescent="0.35">
      <c r="A15" s="75">
        <v>4</v>
      </c>
      <c r="B15" s="75">
        <v>2.25</v>
      </c>
    </row>
    <row r="16" spans="1:7" x14ac:dyDescent="0.35">
      <c r="A16" s="75">
        <v>3.7</v>
      </c>
      <c r="B16" s="75">
        <v>2.7</v>
      </c>
      <c r="E16" s="3"/>
      <c r="F16" s="3"/>
      <c r="G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7"/>
  <sheetViews>
    <sheetView tabSelected="1" workbookViewId="0"/>
  </sheetViews>
  <sheetFormatPr defaultColWidth="9.1796875" defaultRowHeight="14.5" x14ac:dyDescent="0.35"/>
  <cols>
    <col min="1" max="1" width="18" customWidth="1"/>
    <col min="2" max="2" width="16.81640625" customWidth="1"/>
    <col min="4" max="4" width="19.81640625" customWidth="1"/>
    <col min="5" max="5" width="15.1796875" customWidth="1"/>
    <col min="6" max="6" width="14.81640625" customWidth="1"/>
    <col min="7" max="7" width="11.81640625" customWidth="1"/>
  </cols>
  <sheetData>
    <row r="1" spans="1:3" x14ac:dyDescent="0.35">
      <c r="A1" t="s">
        <v>0</v>
      </c>
    </row>
    <row r="5" spans="1:3" x14ac:dyDescent="0.35">
      <c r="A5" s="60"/>
      <c r="B5" s="46"/>
      <c r="C5" s="46"/>
    </row>
    <row r="6" spans="1:3" x14ac:dyDescent="0.35">
      <c r="A6" s="12"/>
      <c r="B6" s="12"/>
      <c r="C6" s="12"/>
    </row>
    <row r="7" spans="1:3" x14ac:dyDescent="0.35">
      <c r="A7" s="61" t="s">
        <v>80</v>
      </c>
      <c r="B7" s="61" t="s">
        <v>72</v>
      </c>
      <c r="C7" s="12"/>
    </row>
    <row r="8" spans="1:3" x14ac:dyDescent="0.35">
      <c r="A8" s="62">
        <v>1</v>
      </c>
      <c r="B8" s="62">
        <v>120</v>
      </c>
      <c r="C8" s="12"/>
    </row>
    <row r="9" spans="1:3" x14ac:dyDescent="0.35">
      <c r="A9" s="62">
        <v>2</v>
      </c>
      <c r="B9" s="62">
        <v>95</v>
      </c>
      <c r="C9" s="12"/>
    </row>
    <row r="10" spans="1:3" x14ac:dyDescent="0.35">
      <c r="A10" s="62">
        <v>3</v>
      </c>
      <c r="B10" s="62">
        <v>110</v>
      </c>
      <c r="C10" s="12"/>
    </row>
    <row r="11" spans="1:3" x14ac:dyDescent="0.35">
      <c r="A11" s="62">
        <v>4</v>
      </c>
      <c r="B11" s="62">
        <v>135</v>
      </c>
      <c r="C11" s="12"/>
    </row>
    <row r="12" spans="1:3" x14ac:dyDescent="0.35">
      <c r="A12" s="62">
        <v>5</v>
      </c>
      <c r="B12" s="62">
        <v>112</v>
      </c>
      <c r="C12" s="12"/>
    </row>
    <row r="13" spans="1:3" x14ac:dyDescent="0.35">
      <c r="A13" s="62">
        <v>6</v>
      </c>
      <c r="B13" s="62">
        <v>98</v>
      </c>
      <c r="C13" s="12"/>
    </row>
    <row r="14" spans="1:3" x14ac:dyDescent="0.35">
      <c r="A14" s="62">
        <v>7</v>
      </c>
      <c r="B14" s="62">
        <v>128</v>
      </c>
      <c r="C14" s="12"/>
    </row>
    <row r="15" spans="1:3" x14ac:dyDescent="0.35">
      <c r="A15" s="62">
        <v>8</v>
      </c>
      <c r="B15" s="62">
        <v>105</v>
      </c>
      <c r="C15" s="12"/>
    </row>
    <row r="16" spans="1:3" x14ac:dyDescent="0.35">
      <c r="A16" s="62">
        <v>9</v>
      </c>
      <c r="B16" s="62">
        <v>115</v>
      </c>
      <c r="C16" s="12"/>
    </row>
    <row r="17" spans="1:3" x14ac:dyDescent="0.35">
      <c r="A17" s="12"/>
      <c r="B17" s="12"/>
      <c r="C17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/>
  </sheetViews>
  <sheetFormatPr defaultRowHeight="14.5" x14ac:dyDescent="0.35"/>
  <cols>
    <col min="1" max="1" width="21.453125" bestFit="1" customWidth="1"/>
    <col min="2" max="2" width="21.1796875" customWidth="1"/>
    <col min="3" max="3" width="14.54296875" customWidth="1"/>
  </cols>
  <sheetData>
    <row r="1" spans="1:6" x14ac:dyDescent="0.35">
      <c r="A1" t="s">
        <v>0</v>
      </c>
      <c r="B1" s="64"/>
    </row>
    <row r="2" spans="1:6" x14ac:dyDescent="0.35">
      <c r="A2" s="20"/>
    </row>
    <row r="3" spans="1:6" x14ac:dyDescent="0.35">
      <c r="A3" s="20"/>
    </row>
    <row r="4" spans="1:6" x14ac:dyDescent="0.35">
      <c r="A4" s="78" t="s">
        <v>23</v>
      </c>
      <c r="B4" s="66" t="s">
        <v>43</v>
      </c>
      <c r="C4" s="46"/>
    </row>
    <row r="5" spans="1:6" x14ac:dyDescent="0.35">
      <c r="A5" s="6" t="s">
        <v>24</v>
      </c>
      <c r="B5" s="68">
        <v>-5</v>
      </c>
      <c r="C5" s="38"/>
      <c r="F5" s="12"/>
    </row>
    <row r="6" spans="1:6" x14ac:dyDescent="0.35">
      <c r="A6" s="6" t="s">
        <v>25</v>
      </c>
      <c r="B6" s="68">
        <v>-6.2</v>
      </c>
      <c r="C6" s="38"/>
    </row>
    <row r="7" spans="1:6" x14ac:dyDescent="0.35">
      <c r="A7" s="6" t="s">
        <v>26</v>
      </c>
      <c r="B7" s="68">
        <v>8.3000000000000007</v>
      </c>
      <c r="C7" s="38"/>
    </row>
    <row r="8" spans="1:6" x14ac:dyDescent="0.35">
      <c r="A8" s="6" t="s">
        <v>27</v>
      </c>
      <c r="B8" s="68">
        <v>0.6</v>
      </c>
      <c r="C8" s="38"/>
    </row>
    <row r="9" spans="1:6" x14ac:dyDescent="0.35">
      <c r="A9" s="6" t="s">
        <v>28</v>
      </c>
      <c r="B9" s="68">
        <v>5.8</v>
      </c>
      <c r="C9" s="38"/>
    </row>
    <row r="10" spans="1:6" x14ac:dyDescent="0.35">
      <c r="A10" s="6" t="s">
        <v>29</v>
      </c>
      <c r="B10" s="68">
        <v>9.8000000000000007</v>
      </c>
      <c r="C10" s="38"/>
    </row>
    <row r="11" spans="1:6" x14ac:dyDescent="0.35">
      <c r="A11" s="6" t="s">
        <v>30</v>
      </c>
      <c r="B11" s="68">
        <v>12.1</v>
      </c>
      <c r="C11" s="38"/>
    </row>
    <row r="12" spans="1:6" x14ac:dyDescent="0.35">
      <c r="A12" s="6" t="s">
        <v>31</v>
      </c>
      <c r="B12" s="68">
        <v>10.4</v>
      </c>
      <c r="C12" s="38"/>
    </row>
    <row r="13" spans="1:6" x14ac:dyDescent="0.35">
      <c r="A13" s="6" t="s">
        <v>32</v>
      </c>
      <c r="B13" s="68">
        <v>5.5</v>
      </c>
      <c r="C13" s="38"/>
    </row>
    <row r="14" spans="1:6" x14ac:dyDescent="0.35">
      <c r="A14" s="6" t="s">
        <v>33</v>
      </c>
      <c r="B14" s="68">
        <v>24</v>
      </c>
      <c r="C14" s="38"/>
    </row>
    <row r="15" spans="1:6" x14ac:dyDescent="0.35">
      <c r="A15" s="6" t="s">
        <v>34</v>
      </c>
      <c r="B15" s="68">
        <v>30.7</v>
      </c>
    </row>
    <row r="16" spans="1:6" x14ac:dyDescent="0.35">
      <c r="A16" s="67" t="s">
        <v>35</v>
      </c>
      <c r="B16" s="68">
        <v>26.5</v>
      </c>
    </row>
    <row r="17" spans="1:13" x14ac:dyDescent="0.35">
      <c r="A17" s="6" t="s">
        <v>36</v>
      </c>
      <c r="B17" s="68">
        <v>27.4</v>
      </c>
    </row>
    <row r="18" spans="1:13" x14ac:dyDescent="0.35">
      <c r="A18" s="67" t="s">
        <v>37</v>
      </c>
      <c r="B18" s="68">
        <v>30.2</v>
      </c>
    </row>
    <row r="19" spans="1:13" x14ac:dyDescent="0.35">
      <c r="A19" s="67" t="s">
        <v>38</v>
      </c>
      <c r="B19" s="68">
        <v>28.1</v>
      </c>
    </row>
    <row r="20" spans="1:13" x14ac:dyDescent="0.35">
      <c r="A20" s="67" t="s">
        <v>39</v>
      </c>
      <c r="B20" s="68">
        <v>13.7</v>
      </c>
    </row>
    <row r="21" spans="1:13" x14ac:dyDescent="0.35">
      <c r="A21" s="67" t="s">
        <v>40</v>
      </c>
      <c r="B21" s="68">
        <v>1.7</v>
      </c>
      <c r="M21" s="12"/>
    </row>
    <row r="22" spans="1:13" x14ac:dyDescent="0.35">
      <c r="A22" s="67" t="s">
        <v>41</v>
      </c>
      <c r="B22" s="68">
        <v>-2.7</v>
      </c>
      <c r="M22" s="12"/>
    </row>
    <row r="23" spans="1:13" x14ac:dyDescent="0.35">
      <c r="A23" s="67" t="s">
        <v>42</v>
      </c>
      <c r="B23" s="68">
        <v>-1.8</v>
      </c>
      <c r="M23" s="12"/>
    </row>
    <row r="24" spans="1:13" x14ac:dyDescent="0.35">
      <c r="M24" s="12"/>
    </row>
    <row r="37" spans="1:2" x14ac:dyDescent="0.35">
      <c r="A37" s="43"/>
      <c r="B37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>
      <selection activeCell="A4" sqref="A4"/>
    </sheetView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0" customWidth="1"/>
    <col min="4" max="4" width="10.1796875" customWidth="1"/>
    <col min="6" max="7" width="11.453125" customWidth="1"/>
  </cols>
  <sheetData>
    <row r="1" spans="1:7" x14ac:dyDescent="0.35">
      <c r="A1" t="s">
        <v>22</v>
      </c>
    </row>
    <row r="3" spans="1:7" x14ac:dyDescent="0.35">
      <c r="C3" s="12"/>
      <c r="E3" s="12"/>
    </row>
    <row r="4" spans="1:7" ht="29" x14ac:dyDescent="0.35">
      <c r="A4" s="95" t="s">
        <v>83</v>
      </c>
      <c r="B4" s="95" t="s">
        <v>44</v>
      </c>
      <c r="C4" s="12"/>
      <c r="E4" s="3"/>
      <c r="F4" s="50"/>
      <c r="G4" s="18"/>
    </row>
    <row r="5" spans="1:7" x14ac:dyDescent="0.35">
      <c r="A5" s="70">
        <v>1</v>
      </c>
      <c r="B5" s="2">
        <v>59</v>
      </c>
      <c r="C5" s="12"/>
      <c r="E5" s="49"/>
    </row>
    <row r="6" spans="1:7" x14ac:dyDescent="0.35">
      <c r="A6" s="70">
        <v>2</v>
      </c>
      <c r="B6" s="2">
        <v>138</v>
      </c>
      <c r="C6" s="12"/>
      <c r="E6" s="49"/>
    </row>
    <row r="7" spans="1:7" x14ac:dyDescent="0.35">
      <c r="A7" s="70">
        <v>3</v>
      </c>
      <c r="B7" s="2">
        <v>85</v>
      </c>
      <c r="C7" s="12"/>
      <c r="E7" s="49"/>
    </row>
    <row r="8" spans="1:7" x14ac:dyDescent="0.35">
      <c r="A8" s="70">
        <v>4</v>
      </c>
      <c r="B8" s="2">
        <v>64</v>
      </c>
      <c r="C8" s="12"/>
      <c r="E8" s="49"/>
    </row>
    <row r="9" spans="1:7" x14ac:dyDescent="0.35">
      <c r="A9" s="70">
        <v>5</v>
      </c>
      <c r="B9" s="2">
        <v>134</v>
      </c>
      <c r="C9" s="12"/>
      <c r="E9" s="49"/>
    </row>
    <row r="10" spans="1:7" x14ac:dyDescent="0.35">
      <c r="A10" s="70">
        <v>6</v>
      </c>
      <c r="B10" s="2">
        <v>27</v>
      </c>
      <c r="C10" s="12"/>
      <c r="E10" s="49"/>
    </row>
    <row r="11" spans="1:7" x14ac:dyDescent="0.35">
      <c r="A11" s="70">
        <v>7</v>
      </c>
      <c r="B11" s="2">
        <v>122</v>
      </c>
      <c r="C11" s="12"/>
      <c r="E11" s="49"/>
    </row>
    <row r="12" spans="1:7" x14ac:dyDescent="0.35">
      <c r="A12" s="70">
        <v>8</v>
      </c>
      <c r="B12" s="2">
        <v>80</v>
      </c>
      <c r="C12" s="12"/>
      <c r="E12" s="49"/>
    </row>
    <row r="13" spans="1:7" x14ac:dyDescent="0.35">
      <c r="A13" s="70">
        <v>9</v>
      </c>
      <c r="B13" s="2">
        <v>83</v>
      </c>
      <c r="C13" s="12"/>
      <c r="E13" s="49"/>
    </row>
    <row r="14" spans="1:7" x14ac:dyDescent="0.35">
      <c r="A14" s="70">
        <v>10</v>
      </c>
      <c r="B14" s="2">
        <v>125</v>
      </c>
      <c r="C14" s="12"/>
      <c r="E14" s="49"/>
    </row>
    <row r="15" spans="1:7" x14ac:dyDescent="0.35">
      <c r="A15" s="70">
        <v>11</v>
      </c>
      <c r="B15" s="2">
        <v>47</v>
      </c>
      <c r="C15" s="12"/>
    </row>
    <row r="16" spans="1:7" x14ac:dyDescent="0.35">
      <c r="A16" s="70">
        <v>12</v>
      </c>
      <c r="B16" s="2">
        <v>102</v>
      </c>
      <c r="C16" s="12"/>
    </row>
    <row r="17" spans="1:4" x14ac:dyDescent="0.35">
      <c r="A17" s="70">
        <v>13</v>
      </c>
      <c r="B17" s="2">
        <v>144</v>
      </c>
      <c r="C17" s="12"/>
    </row>
    <row r="18" spans="1:4" x14ac:dyDescent="0.35">
      <c r="A18" s="70">
        <v>14</v>
      </c>
      <c r="B18" s="2">
        <v>6</v>
      </c>
      <c r="C18" s="12"/>
      <c r="D18" s="48"/>
    </row>
    <row r="19" spans="1:4" x14ac:dyDescent="0.35">
      <c r="A19" s="70">
        <v>15</v>
      </c>
      <c r="B19" s="2">
        <v>121</v>
      </c>
      <c r="D19" s="47"/>
    </row>
    <row r="20" spans="1:4" x14ac:dyDescent="0.35">
      <c r="A20" s="70">
        <v>16</v>
      </c>
      <c r="B20" s="2">
        <v>78</v>
      </c>
      <c r="D20" s="47"/>
    </row>
    <row r="21" spans="1:4" x14ac:dyDescent="0.35">
      <c r="A21" s="70">
        <v>17</v>
      </c>
      <c r="B21" s="2">
        <v>74</v>
      </c>
      <c r="D21" s="47"/>
    </row>
    <row r="22" spans="1:4" x14ac:dyDescent="0.35">
      <c r="A22" s="70">
        <v>18</v>
      </c>
      <c r="B22" s="2">
        <v>125</v>
      </c>
      <c r="D22" s="47"/>
    </row>
    <row r="23" spans="1:4" x14ac:dyDescent="0.35">
      <c r="A23" s="70">
        <v>19</v>
      </c>
      <c r="B23" s="2">
        <v>13</v>
      </c>
      <c r="D23" s="47"/>
    </row>
    <row r="24" spans="1:4" x14ac:dyDescent="0.35">
      <c r="A24" s="70">
        <v>20</v>
      </c>
      <c r="B24" s="2">
        <v>5</v>
      </c>
      <c r="D24" s="47"/>
    </row>
    <row r="25" spans="1:4" x14ac:dyDescent="0.35">
      <c r="A25" s="70">
        <v>21</v>
      </c>
      <c r="B25" s="2">
        <v>37</v>
      </c>
      <c r="D25" s="47"/>
    </row>
    <row r="26" spans="1:4" x14ac:dyDescent="0.35">
      <c r="A26" s="70">
        <v>22</v>
      </c>
      <c r="B26" s="2">
        <v>14</v>
      </c>
      <c r="D26" s="47"/>
    </row>
    <row r="27" spans="1:4" x14ac:dyDescent="0.35">
      <c r="A27" s="70">
        <v>23</v>
      </c>
      <c r="B27" s="2">
        <v>79</v>
      </c>
      <c r="D27" s="47"/>
    </row>
    <row r="28" spans="1:4" x14ac:dyDescent="0.35">
      <c r="A28" s="70">
        <v>24</v>
      </c>
      <c r="B28" s="2">
        <v>40</v>
      </c>
      <c r="D28" s="47"/>
    </row>
    <row r="29" spans="1:4" x14ac:dyDescent="0.35">
      <c r="B29" s="47"/>
    </row>
    <row r="30" spans="1:4" x14ac:dyDescent="0.35">
      <c r="B30" s="47"/>
    </row>
    <row r="31" spans="1:4" x14ac:dyDescent="0.35">
      <c r="B31" s="47"/>
    </row>
    <row r="32" spans="1:4" x14ac:dyDescent="0.35">
      <c r="B32" s="47"/>
    </row>
    <row r="33" spans="2:2" x14ac:dyDescent="0.35">
      <c r="B33" s="47"/>
    </row>
    <row r="34" spans="2:2" x14ac:dyDescent="0.35">
      <c r="B34" s="47"/>
    </row>
    <row r="35" spans="2:2" x14ac:dyDescent="0.35">
      <c r="B35" s="47"/>
    </row>
    <row r="36" spans="2:2" x14ac:dyDescent="0.35">
      <c r="B36" s="47"/>
    </row>
    <row r="37" spans="2:2" x14ac:dyDescent="0.35">
      <c r="B37" s="47"/>
    </row>
    <row r="38" spans="2:2" x14ac:dyDescent="0.35">
      <c r="B38" s="47"/>
    </row>
    <row r="39" spans="2:2" x14ac:dyDescent="0.35">
      <c r="B39" s="47"/>
    </row>
    <row r="40" spans="2:2" x14ac:dyDescent="0.35">
      <c r="B40" s="47"/>
    </row>
    <row r="41" spans="2:2" x14ac:dyDescent="0.35">
      <c r="B41" s="47"/>
    </row>
    <row r="42" spans="2:2" x14ac:dyDescent="0.35">
      <c r="B42" s="47"/>
    </row>
    <row r="43" spans="2:2" x14ac:dyDescent="0.35">
      <c r="B43" s="47"/>
    </row>
    <row r="44" spans="2:2" x14ac:dyDescent="0.35">
      <c r="B44" s="47"/>
    </row>
    <row r="45" spans="2:2" x14ac:dyDescent="0.35">
      <c r="B45" s="47"/>
    </row>
    <row r="46" spans="2:2" x14ac:dyDescent="0.35">
      <c r="B46" s="47"/>
    </row>
    <row r="47" spans="2:2" x14ac:dyDescent="0.35">
      <c r="B47" s="47"/>
    </row>
    <row r="48" spans="2:2" x14ac:dyDescent="0.35">
      <c r="B48" s="47"/>
    </row>
    <row r="49" spans="2:2" x14ac:dyDescent="0.35">
      <c r="B49" s="47"/>
    </row>
    <row r="50" spans="2:2" x14ac:dyDescent="0.35">
      <c r="B50" s="47"/>
    </row>
    <row r="51" spans="2:2" x14ac:dyDescent="0.35">
      <c r="B51" s="47"/>
    </row>
    <row r="52" spans="2:2" x14ac:dyDescent="0.35">
      <c r="B52" s="47"/>
    </row>
    <row r="53" spans="2:2" x14ac:dyDescent="0.35">
      <c r="B53" s="47"/>
    </row>
    <row r="54" spans="2:2" x14ac:dyDescent="0.35">
      <c r="B54" s="47"/>
    </row>
    <row r="55" spans="2:2" x14ac:dyDescent="0.35">
      <c r="B55" s="47"/>
    </row>
    <row r="56" spans="2:2" x14ac:dyDescent="0.35">
      <c r="B56" s="47"/>
    </row>
    <row r="57" spans="2:2" x14ac:dyDescent="0.35">
      <c r="B57" s="47"/>
    </row>
    <row r="58" spans="2:2" x14ac:dyDescent="0.35">
      <c r="B58" s="47"/>
    </row>
    <row r="59" spans="2:2" x14ac:dyDescent="0.35">
      <c r="B59" s="47"/>
    </row>
    <row r="60" spans="2:2" x14ac:dyDescent="0.35">
      <c r="B60" s="47"/>
    </row>
    <row r="61" spans="2:2" x14ac:dyDescent="0.35">
      <c r="B61" s="47"/>
    </row>
    <row r="62" spans="2:2" x14ac:dyDescent="0.35">
      <c r="B62" s="47"/>
    </row>
    <row r="63" spans="2:2" x14ac:dyDescent="0.35">
      <c r="B63" s="47"/>
    </row>
    <row r="64" spans="2:2" x14ac:dyDescent="0.35">
      <c r="B64" s="47"/>
    </row>
    <row r="65" spans="2:2" x14ac:dyDescent="0.35">
      <c r="B65" s="47"/>
    </row>
    <row r="66" spans="2:2" x14ac:dyDescent="0.35">
      <c r="B66" s="47"/>
    </row>
    <row r="67" spans="2:2" x14ac:dyDescent="0.35">
      <c r="B67" s="47"/>
    </row>
    <row r="68" spans="2:2" x14ac:dyDescent="0.35">
      <c r="B68" s="47"/>
    </row>
    <row r="69" spans="2:2" x14ac:dyDescent="0.35">
      <c r="B69" s="47"/>
    </row>
    <row r="70" spans="2:2" x14ac:dyDescent="0.35">
      <c r="B70" s="47"/>
    </row>
    <row r="71" spans="2:2" x14ac:dyDescent="0.35">
      <c r="B71" s="47"/>
    </row>
    <row r="72" spans="2:2" x14ac:dyDescent="0.35">
      <c r="B72" s="47"/>
    </row>
    <row r="73" spans="2:2" x14ac:dyDescent="0.35">
      <c r="B73" s="47"/>
    </row>
    <row r="74" spans="2:2" x14ac:dyDescent="0.35">
      <c r="B74" s="47"/>
    </row>
    <row r="75" spans="2:2" x14ac:dyDescent="0.35">
      <c r="B75" s="47"/>
    </row>
    <row r="76" spans="2:2" x14ac:dyDescent="0.35">
      <c r="B76" s="47"/>
    </row>
    <row r="77" spans="2:2" x14ac:dyDescent="0.35">
      <c r="B77" s="47"/>
    </row>
    <row r="78" spans="2:2" x14ac:dyDescent="0.35">
      <c r="B78" s="47"/>
    </row>
    <row r="79" spans="2:2" x14ac:dyDescent="0.35">
      <c r="B79" s="47"/>
    </row>
    <row r="80" spans="2:2" x14ac:dyDescent="0.35">
      <c r="B80" s="47"/>
    </row>
    <row r="81" spans="2:2" x14ac:dyDescent="0.35">
      <c r="B81" s="47"/>
    </row>
    <row r="82" spans="2:2" x14ac:dyDescent="0.35">
      <c r="B82" s="47"/>
    </row>
    <row r="83" spans="2:2" x14ac:dyDescent="0.35">
      <c r="B83" s="47"/>
    </row>
    <row r="84" spans="2:2" x14ac:dyDescent="0.35">
      <c r="B84" s="47"/>
    </row>
    <row r="85" spans="2:2" x14ac:dyDescent="0.35">
      <c r="B85" s="47"/>
    </row>
    <row r="86" spans="2:2" x14ac:dyDescent="0.35">
      <c r="B86" s="47"/>
    </row>
    <row r="87" spans="2:2" x14ac:dyDescent="0.35">
      <c r="B87" s="47"/>
    </row>
    <row r="88" spans="2:2" x14ac:dyDescent="0.35">
      <c r="B88" s="47"/>
    </row>
    <row r="89" spans="2:2" x14ac:dyDescent="0.35">
      <c r="B89" s="47"/>
    </row>
    <row r="90" spans="2:2" x14ac:dyDescent="0.35">
      <c r="B90" s="47"/>
    </row>
    <row r="91" spans="2:2" x14ac:dyDescent="0.35">
      <c r="B91" s="47"/>
    </row>
    <row r="92" spans="2:2" x14ac:dyDescent="0.35">
      <c r="B92" s="47"/>
    </row>
    <row r="93" spans="2:2" x14ac:dyDescent="0.35">
      <c r="B93" s="47"/>
    </row>
    <row r="94" spans="2:2" x14ac:dyDescent="0.35">
      <c r="B94" s="47"/>
    </row>
    <row r="95" spans="2:2" x14ac:dyDescent="0.35">
      <c r="B95" s="47"/>
    </row>
    <row r="96" spans="2:2" x14ac:dyDescent="0.35">
      <c r="B96" s="47"/>
    </row>
    <row r="97" spans="2:4" x14ac:dyDescent="0.35">
      <c r="B97" s="47"/>
    </row>
    <row r="98" spans="2:4" x14ac:dyDescent="0.35">
      <c r="B98" s="47"/>
    </row>
    <row r="99" spans="2:4" x14ac:dyDescent="0.35">
      <c r="B99" s="47"/>
    </row>
    <row r="100" spans="2:4" x14ac:dyDescent="0.35">
      <c r="B100" s="47"/>
    </row>
    <row r="101" spans="2:4" x14ac:dyDescent="0.35">
      <c r="B101" s="47"/>
    </row>
    <row r="102" spans="2:4" x14ac:dyDescent="0.35">
      <c r="B102" s="47"/>
    </row>
    <row r="103" spans="2:4" x14ac:dyDescent="0.35">
      <c r="B103" s="47"/>
    </row>
    <row r="104" spans="2:4" x14ac:dyDescent="0.35">
      <c r="B104" s="47"/>
    </row>
    <row r="105" spans="2:4" x14ac:dyDescent="0.35">
      <c r="D105" s="47"/>
    </row>
    <row r="106" spans="2:4" x14ac:dyDescent="0.35">
      <c r="D106" s="47"/>
    </row>
    <row r="107" spans="2:4" x14ac:dyDescent="0.35">
      <c r="D107" s="47"/>
    </row>
    <row r="108" spans="2:4" x14ac:dyDescent="0.35">
      <c r="D108" s="47"/>
    </row>
    <row r="109" spans="2:4" x14ac:dyDescent="0.35">
      <c r="D109" s="47"/>
    </row>
    <row r="110" spans="2:4" x14ac:dyDescent="0.35">
      <c r="D110" s="47"/>
    </row>
    <row r="111" spans="2:4" x14ac:dyDescent="0.35">
      <c r="D111" s="47"/>
    </row>
    <row r="112" spans="2:4" x14ac:dyDescent="0.35">
      <c r="D112" s="47"/>
    </row>
    <row r="113" spans="4:4" x14ac:dyDescent="0.35">
      <c r="D113" s="47"/>
    </row>
    <row r="114" spans="4:4" x14ac:dyDescent="0.35">
      <c r="D114" s="47"/>
    </row>
    <row r="115" spans="4:4" x14ac:dyDescent="0.35">
      <c r="D115" s="47"/>
    </row>
    <row r="116" spans="4:4" x14ac:dyDescent="0.35">
      <c r="D116" s="47"/>
    </row>
    <row r="117" spans="4:4" x14ac:dyDescent="0.35">
      <c r="D117" s="47"/>
    </row>
    <row r="118" spans="4:4" x14ac:dyDescent="0.3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Normal="100" workbookViewId="0"/>
  </sheetViews>
  <sheetFormatPr defaultRowHeight="14.5" x14ac:dyDescent="0.35"/>
  <cols>
    <col min="1" max="1" width="23.54296875" customWidth="1"/>
    <col min="2" max="2" width="13" customWidth="1"/>
    <col min="3" max="3" width="12.453125" customWidth="1"/>
    <col min="4" max="4" width="14.453125" customWidth="1"/>
    <col min="5" max="5" width="36" customWidth="1"/>
    <col min="6" max="6" width="17.81640625" customWidth="1"/>
    <col min="7" max="8" width="13.81640625" customWidth="1"/>
    <col min="9" max="9" width="14.81640625" customWidth="1"/>
    <col min="10" max="10" width="11.1796875" customWidth="1"/>
    <col min="11" max="11" width="13.81640625" customWidth="1"/>
    <col min="12" max="12" width="11.1796875" customWidth="1"/>
    <col min="13" max="25" width="7.54296875" customWidth="1"/>
    <col min="26" max="26" width="11.1796875" bestFit="1" customWidth="1"/>
  </cols>
  <sheetData>
    <row r="1" spans="1:8" x14ac:dyDescent="0.35">
      <c r="A1" t="s">
        <v>1</v>
      </c>
    </row>
    <row r="4" spans="1:8" ht="29.5" thickBot="1" x14ac:dyDescent="0.4">
      <c r="A4" s="69" t="s">
        <v>84</v>
      </c>
      <c r="B4" s="10" t="s">
        <v>46</v>
      </c>
      <c r="C4" s="10" t="s">
        <v>45</v>
      </c>
      <c r="E4" s="20"/>
      <c r="F4" s="44"/>
    </row>
    <row r="5" spans="1:8" x14ac:dyDescent="0.35">
      <c r="A5" s="9">
        <v>1</v>
      </c>
      <c r="B5" s="8">
        <v>25</v>
      </c>
      <c r="C5" s="8">
        <v>150</v>
      </c>
      <c r="D5" s="43"/>
      <c r="E5" s="43"/>
      <c r="F5" s="43"/>
      <c r="G5" s="43"/>
      <c r="H5" s="43"/>
    </row>
    <row r="6" spans="1:8" x14ac:dyDescent="0.35">
      <c r="A6" s="6">
        <v>2</v>
      </c>
      <c r="B6" s="7">
        <v>30</v>
      </c>
      <c r="C6" s="7">
        <v>200</v>
      </c>
      <c r="D6" s="12"/>
      <c r="E6" s="12"/>
      <c r="F6" s="12"/>
      <c r="G6" s="12"/>
      <c r="H6" s="12"/>
    </row>
    <row r="7" spans="1:8" x14ac:dyDescent="0.35">
      <c r="A7" s="6">
        <v>3</v>
      </c>
      <c r="B7" s="7">
        <v>45</v>
      </c>
      <c r="C7" s="7">
        <v>300</v>
      </c>
      <c r="D7" s="12"/>
      <c r="E7" s="12"/>
      <c r="F7" s="12"/>
      <c r="G7" s="12"/>
      <c r="H7" s="12"/>
    </row>
    <row r="8" spans="1:8" x14ac:dyDescent="0.35">
      <c r="A8" s="6">
        <v>4</v>
      </c>
      <c r="B8" s="7">
        <v>40</v>
      </c>
      <c r="C8" s="7">
        <v>250</v>
      </c>
      <c r="D8" s="12"/>
      <c r="E8" s="12"/>
      <c r="F8" s="12"/>
      <c r="G8" s="12"/>
      <c r="H8" s="12"/>
    </row>
    <row r="9" spans="1:8" x14ac:dyDescent="0.35">
      <c r="A9" s="9">
        <v>5</v>
      </c>
      <c r="B9" s="7">
        <v>35</v>
      </c>
      <c r="C9" s="7">
        <v>225</v>
      </c>
      <c r="D9" s="12"/>
      <c r="E9" s="12"/>
      <c r="F9" s="12"/>
      <c r="G9" s="12"/>
      <c r="H9" s="12"/>
    </row>
    <row r="10" spans="1:8" x14ac:dyDescent="0.35">
      <c r="A10" s="6">
        <v>6</v>
      </c>
      <c r="B10" s="7">
        <v>20</v>
      </c>
      <c r="C10" s="7">
        <v>100</v>
      </c>
      <c r="D10" s="12"/>
      <c r="E10" s="12"/>
      <c r="F10" s="12"/>
      <c r="G10" s="12"/>
      <c r="H10" s="12"/>
    </row>
    <row r="11" spans="1:8" x14ac:dyDescent="0.35">
      <c r="A11" s="6">
        <v>7</v>
      </c>
      <c r="B11" s="7">
        <v>50</v>
      </c>
      <c r="C11" s="7">
        <v>350</v>
      </c>
      <c r="D11" s="12"/>
      <c r="E11" s="12"/>
      <c r="F11" s="12"/>
      <c r="G11" s="12"/>
      <c r="H11" s="12"/>
    </row>
    <row r="12" spans="1:8" x14ac:dyDescent="0.35">
      <c r="A12" s="6">
        <v>8</v>
      </c>
      <c r="B12" s="7">
        <v>45</v>
      </c>
      <c r="C12" s="7">
        <v>325</v>
      </c>
      <c r="D12" s="12"/>
      <c r="E12" s="12"/>
      <c r="F12" s="12"/>
      <c r="G12" s="12"/>
      <c r="H12" s="12"/>
    </row>
    <row r="13" spans="1:8" x14ac:dyDescent="0.35">
      <c r="A13" s="9">
        <v>9</v>
      </c>
      <c r="B13" s="7">
        <v>30</v>
      </c>
      <c r="C13" s="7">
        <v>175</v>
      </c>
      <c r="D13" s="12"/>
      <c r="E13" s="12"/>
      <c r="F13" s="12"/>
      <c r="G13" s="12"/>
      <c r="H13" s="12"/>
    </row>
    <row r="14" spans="1:8" x14ac:dyDescent="0.35">
      <c r="A14" s="6">
        <v>10</v>
      </c>
      <c r="B14" s="7">
        <v>25</v>
      </c>
      <c r="C14" s="7">
        <v>150</v>
      </c>
      <c r="D14" s="12"/>
      <c r="E14" s="12"/>
      <c r="F14" s="12"/>
      <c r="G14" s="12"/>
      <c r="H14" s="12"/>
    </row>
    <row r="15" spans="1:8" x14ac:dyDescent="0.35">
      <c r="A15" s="6">
        <v>11</v>
      </c>
      <c r="B15" s="7">
        <v>55</v>
      </c>
      <c r="C15" s="7">
        <v>375</v>
      </c>
    </row>
    <row r="16" spans="1:8" x14ac:dyDescent="0.35">
      <c r="A16" s="6">
        <v>12</v>
      </c>
      <c r="B16" s="7">
        <v>30</v>
      </c>
      <c r="C16" s="7">
        <v>185</v>
      </c>
      <c r="D16" s="42"/>
      <c r="E16" s="42"/>
      <c r="G16" s="41"/>
      <c r="H16" s="39"/>
    </row>
    <row r="17" spans="1:8" x14ac:dyDescent="0.35">
      <c r="A17" s="9">
        <v>13</v>
      </c>
      <c r="B17" s="7">
        <v>40</v>
      </c>
      <c r="C17" s="7">
        <v>225</v>
      </c>
      <c r="D17" s="42"/>
      <c r="E17" s="42"/>
      <c r="G17" s="41"/>
      <c r="H17" s="39"/>
    </row>
    <row r="18" spans="1:8" x14ac:dyDescent="0.35">
      <c r="A18" s="6">
        <v>14</v>
      </c>
      <c r="B18" s="7">
        <v>45</v>
      </c>
      <c r="C18" s="7">
        <v>275</v>
      </c>
      <c r="D18" s="42"/>
      <c r="E18" s="42"/>
      <c r="G18" s="40"/>
      <c r="H18" s="39"/>
    </row>
    <row r="19" spans="1:8" x14ac:dyDescent="0.35">
      <c r="A19" s="6">
        <v>15</v>
      </c>
      <c r="B19" s="7">
        <v>35</v>
      </c>
      <c r="C19" s="7">
        <v>200</v>
      </c>
      <c r="G19" s="40"/>
      <c r="H19" s="39"/>
    </row>
    <row r="20" spans="1:8" x14ac:dyDescent="0.35">
      <c r="A20" s="6">
        <v>16</v>
      </c>
      <c r="B20" s="7">
        <v>50</v>
      </c>
      <c r="C20" s="7">
        <v>325</v>
      </c>
    </row>
    <row r="21" spans="1:8" x14ac:dyDescent="0.35">
      <c r="A21" s="9">
        <v>17</v>
      </c>
      <c r="B21" s="7">
        <v>55</v>
      </c>
      <c r="C21" s="7">
        <v>350</v>
      </c>
    </row>
    <row r="22" spans="1:8" x14ac:dyDescent="0.35">
      <c r="A22" s="6">
        <v>18</v>
      </c>
      <c r="B22" s="7">
        <v>60</v>
      </c>
      <c r="C22" s="7">
        <v>375</v>
      </c>
    </row>
    <row r="23" spans="1:8" x14ac:dyDescent="0.35">
      <c r="A23" s="6">
        <v>19</v>
      </c>
      <c r="B23" s="7">
        <v>35</v>
      </c>
      <c r="C23" s="7">
        <v>200</v>
      </c>
    </row>
    <row r="24" spans="1:8" x14ac:dyDescent="0.3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796875" defaultRowHeight="14.5" x14ac:dyDescent="0.35"/>
  <cols>
    <col min="1" max="1" width="9.1796875" style="23"/>
    <col min="2" max="2" width="16" style="23" customWidth="1"/>
    <col min="3" max="3" width="11.1796875" style="23" customWidth="1"/>
    <col min="4" max="4" width="11.1796875" style="23" bestFit="1" customWidth="1"/>
    <col min="5" max="16384" width="9.1796875" style="23"/>
  </cols>
  <sheetData>
    <row r="1" spans="1:16" x14ac:dyDescent="0.35">
      <c r="A1" t="s">
        <v>1</v>
      </c>
      <c r="B1" s="64" t="s">
        <v>21</v>
      </c>
    </row>
    <row r="3" spans="1:16" x14ac:dyDescent="0.35">
      <c r="A3" s="20"/>
      <c r="B3"/>
      <c r="C3" s="35"/>
      <c r="D3" s="26"/>
      <c r="E3" s="26"/>
    </row>
    <row r="4" spans="1:16" ht="29" x14ac:dyDescent="0.35">
      <c r="A4" s="71" t="s">
        <v>2</v>
      </c>
      <c r="B4" s="71" t="s">
        <v>47</v>
      </c>
    </row>
    <row r="5" spans="1:16" x14ac:dyDescent="0.35">
      <c r="A5" s="55">
        <v>2012</v>
      </c>
      <c r="B5" s="55">
        <v>200</v>
      </c>
    </row>
    <row r="6" spans="1:16" x14ac:dyDescent="0.35">
      <c r="A6" s="55">
        <v>2013</v>
      </c>
      <c r="B6" s="55">
        <v>230</v>
      </c>
    </row>
    <row r="7" spans="1:16" x14ac:dyDescent="0.35">
      <c r="A7" s="55">
        <v>2014</v>
      </c>
      <c r="B7" s="55">
        <v>260</v>
      </c>
    </row>
    <row r="8" spans="1:16" x14ac:dyDescent="0.35">
      <c r="A8" s="55">
        <v>2015</v>
      </c>
      <c r="B8" s="55">
        <v>295</v>
      </c>
    </row>
    <row r="9" spans="1:16" x14ac:dyDescent="0.35">
      <c r="A9" s="55">
        <v>2016</v>
      </c>
      <c r="B9" s="55">
        <v>330</v>
      </c>
    </row>
    <row r="10" spans="1:16" x14ac:dyDescent="0.35">
      <c r="A10" s="55">
        <v>2017</v>
      </c>
      <c r="B10" s="55">
        <v>370</v>
      </c>
    </row>
    <row r="11" spans="1:16" x14ac:dyDescent="0.35">
      <c r="A11" s="55">
        <v>2018</v>
      </c>
      <c r="B11" s="55">
        <v>410</v>
      </c>
      <c r="E11"/>
    </row>
    <row r="12" spans="1:16" x14ac:dyDescent="0.35">
      <c r="A12" s="55">
        <v>2019</v>
      </c>
      <c r="B12" s="55">
        <v>450</v>
      </c>
      <c r="C12" s="19"/>
      <c r="D12" s="19"/>
    </row>
    <row r="13" spans="1:16" x14ac:dyDescent="0.35">
      <c r="A13" s="55">
        <v>2020</v>
      </c>
      <c r="B13" s="55">
        <v>495</v>
      </c>
      <c r="C13"/>
      <c r="D13" s="34"/>
      <c r="E13"/>
      <c r="P13" s="19"/>
    </row>
    <row r="15" spans="1:16" x14ac:dyDescent="0.35">
      <c r="A15"/>
      <c r="C15" s="19"/>
      <c r="D15" s="19"/>
    </row>
    <row r="16" spans="1:16" x14ac:dyDescent="0.35">
      <c r="D16" s="33"/>
      <c r="E16"/>
      <c r="P16" s="19"/>
    </row>
    <row r="17" spans="1:2" x14ac:dyDescent="0.35">
      <c r="A17"/>
    </row>
    <row r="18" spans="1:2" x14ac:dyDescent="0.35">
      <c r="A18" s="32"/>
      <c r="B18"/>
    </row>
    <row r="19" spans="1:2" x14ac:dyDescent="0.35">
      <c r="A19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4.5" x14ac:dyDescent="0.35"/>
  <cols>
    <col min="1" max="1" width="27.54296875" bestFit="1" customWidth="1"/>
    <col min="2" max="2" width="15.81640625" customWidth="1"/>
  </cols>
  <sheetData>
    <row r="1" spans="1:12" x14ac:dyDescent="0.35">
      <c r="A1" t="s">
        <v>18</v>
      </c>
    </row>
    <row r="4" spans="1:12" x14ac:dyDescent="0.35">
      <c r="A4" s="20"/>
    </row>
    <row r="5" spans="1:12" ht="29.5" thickBot="1" x14ac:dyDescent="0.4">
      <c r="A5" s="10" t="s">
        <v>48</v>
      </c>
      <c r="B5" s="10" t="s">
        <v>69</v>
      </c>
    </row>
    <row r="6" spans="1:12" x14ac:dyDescent="0.35">
      <c r="A6" s="9" t="s">
        <v>49</v>
      </c>
      <c r="B6" s="4">
        <v>720</v>
      </c>
    </row>
    <row r="7" spans="1:12" x14ac:dyDescent="0.35">
      <c r="A7" s="6" t="s">
        <v>50</v>
      </c>
      <c r="B7" s="2">
        <v>680</v>
      </c>
      <c r="D7" s="37"/>
      <c r="L7" s="12"/>
    </row>
    <row r="8" spans="1:12" x14ac:dyDescent="0.35">
      <c r="A8" s="6" t="s">
        <v>51</v>
      </c>
      <c r="B8" s="2">
        <v>650</v>
      </c>
    </row>
    <row r="9" spans="1:12" x14ac:dyDescent="0.35">
      <c r="A9" s="6" t="s">
        <v>52</v>
      </c>
      <c r="B9" s="2">
        <v>600</v>
      </c>
    </row>
    <row r="10" spans="1:12" x14ac:dyDescent="0.35">
      <c r="A10" s="6" t="s">
        <v>53</v>
      </c>
      <c r="B10" s="2">
        <v>580</v>
      </c>
      <c r="D10" s="37"/>
      <c r="L10" s="12"/>
    </row>
    <row r="11" spans="1:12" x14ac:dyDescent="0.35">
      <c r="A11" s="6" t="s">
        <v>54</v>
      </c>
      <c r="B11" s="2">
        <v>560</v>
      </c>
      <c r="D11" s="37"/>
    </row>
    <row r="12" spans="1:12" x14ac:dyDescent="0.35">
      <c r="A12" s="6" t="s">
        <v>55</v>
      </c>
      <c r="B12" s="2">
        <v>530</v>
      </c>
    </row>
    <row r="13" spans="1:12" x14ac:dyDescent="0.35">
      <c r="A13" s="6" t="s">
        <v>56</v>
      </c>
      <c r="B13" s="2">
        <v>500</v>
      </c>
      <c r="D13" s="37"/>
      <c r="L13" s="12"/>
    </row>
    <row r="14" spans="1:12" x14ac:dyDescent="0.35">
      <c r="A14" s="6" t="s">
        <v>57</v>
      </c>
      <c r="B14" s="2">
        <v>470</v>
      </c>
    </row>
    <row r="15" spans="1:12" x14ac:dyDescent="0.35">
      <c r="A15" s="6" t="s">
        <v>58</v>
      </c>
      <c r="B15" s="2">
        <v>450</v>
      </c>
    </row>
    <row r="16" spans="1:12" x14ac:dyDescent="0.35">
      <c r="A16" s="6" t="s">
        <v>59</v>
      </c>
      <c r="B16" s="2">
        <v>430</v>
      </c>
      <c r="D16" s="37"/>
      <c r="L16" s="12"/>
    </row>
    <row r="17" spans="1:12" x14ac:dyDescent="0.35">
      <c r="A17" s="6" t="s">
        <v>60</v>
      </c>
      <c r="B17" s="2">
        <v>410</v>
      </c>
    </row>
    <row r="18" spans="1:12" x14ac:dyDescent="0.35">
      <c r="A18" s="6" t="s">
        <v>61</v>
      </c>
      <c r="B18" s="2">
        <v>390</v>
      </c>
    </row>
    <row r="19" spans="1:12" x14ac:dyDescent="0.35">
      <c r="A19" s="6" t="s">
        <v>62</v>
      </c>
      <c r="B19" s="2">
        <v>370</v>
      </c>
      <c r="D19" s="37"/>
      <c r="L19" s="12"/>
    </row>
    <row r="20" spans="1:12" x14ac:dyDescent="0.35">
      <c r="A20" s="6" t="s">
        <v>63</v>
      </c>
      <c r="B20" s="2">
        <v>350</v>
      </c>
    </row>
    <row r="21" spans="1:12" x14ac:dyDescent="0.35">
      <c r="A21" s="6" t="s">
        <v>64</v>
      </c>
      <c r="B21" s="2">
        <v>330</v>
      </c>
    </row>
    <row r="22" spans="1:12" x14ac:dyDescent="0.35">
      <c r="A22" s="6" t="s">
        <v>65</v>
      </c>
      <c r="B22" s="2">
        <v>310</v>
      </c>
      <c r="L22" s="12"/>
    </row>
    <row r="23" spans="1:12" x14ac:dyDescent="0.35">
      <c r="A23" s="6" t="s">
        <v>66</v>
      </c>
      <c r="B23" s="2">
        <v>290</v>
      </c>
      <c r="D23" s="36"/>
    </row>
    <row r="24" spans="1:12" x14ac:dyDescent="0.35">
      <c r="A24" s="6" t="s">
        <v>67</v>
      </c>
      <c r="B24" s="2">
        <v>270</v>
      </c>
    </row>
    <row r="25" spans="1:12" x14ac:dyDescent="0.35">
      <c r="A25" s="6" t="s">
        <v>68</v>
      </c>
      <c r="B25" s="2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4.5" x14ac:dyDescent="0.35"/>
  <cols>
    <col min="1" max="1" width="20.81640625" customWidth="1"/>
    <col min="2" max="2" width="14.1796875" customWidth="1"/>
    <col min="3" max="3" width="27.81640625" customWidth="1"/>
    <col min="5" max="5" width="24" bestFit="1" customWidth="1"/>
    <col min="6" max="6" width="16.1796875" bestFit="1" customWidth="1"/>
    <col min="7" max="8" width="6.54296875" customWidth="1"/>
    <col min="9" max="10" width="5.54296875" customWidth="1"/>
    <col min="11" max="11" width="6.54296875" customWidth="1"/>
    <col min="12" max="15" width="8.1796875" customWidth="1"/>
    <col min="16" max="16" width="11.1796875" bestFit="1" customWidth="1"/>
  </cols>
  <sheetData>
    <row r="1" spans="1:13" x14ac:dyDescent="0.35">
      <c r="A1" s="20" t="s">
        <v>19</v>
      </c>
      <c r="B1" s="21"/>
      <c r="C1" s="19"/>
      <c r="D1" s="12"/>
    </row>
    <row r="2" spans="1:13" x14ac:dyDescent="0.35">
      <c r="A2" s="20"/>
      <c r="B2" s="1"/>
      <c r="C2" s="19"/>
    </row>
    <row r="3" spans="1:13" x14ac:dyDescent="0.3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4">
      <c r="A4" s="53" t="s">
        <v>71</v>
      </c>
      <c r="B4" s="53" t="s">
        <v>70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3" ht="16" thickBot="1" x14ac:dyDescent="0.4">
      <c r="A5" s="72">
        <v>1.4</v>
      </c>
      <c r="B5" s="56">
        <v>70</v>
      </c>
      <c r="C5" s="11"/>
      <c r="D5" s="80"/>
      <c r="E5" s="81"/>
      <c r="F5" s="51"/>
      <c r="G5" s="51"/>
      <c r="H5" s="51"/>
      <c r="I5" s="51"/>
      <c r="J5" s="51"/>
      <c r="K5" s="51"/>
      <c r="L5" s="51"/>
    </row>
    <row r="6" spans="1:13" ht="16" thickBot="1" x14ac:dyDescent="0.4">
      <c r="A6" s="73">
        <v>1.5</v>
      </c>
      <c r="B6" s="57">
        <v>73</v>
      </c>
      <c r="C6" s="82"/>
      <c r="D6" s="81"/>
      <c r="E6" s="81"/>
      <c r="F6" s="51"/>
      <c r="G6" s="51"/>
      <c r="H6" s="51"/>
      <c r="I6" s="51"/>
      <c r="J6" s="51"/>
      <c r="K6" s="51"/>
      <c r="L6" s="51"/>
    </row>
    <row r="7" spans="1:13" ht="16" thickBot="1" x14ac:dyDescent="0.4">
      <c r="A7" s="73">
        <v>2</v>
      </c>
      <c r="B7" s="57">
        <v>90</v>
      </c>
      <c r="C7" s="11"/>
      <c r="D7" s="80"/>
      <c r="E7" s="81"/>
      <c r="F7" s="51"/>
      <c r="G7" s="51"/>
      <c r="H7" s="51"/>
      <c r="I7" s="51"/>
      <c r="J7" s="51"/>
      <c r="K7" s="51"/>
      <c r="L7" s="51"/>
    </row>
    <row r="8" spans="1:13" ht="16" thickBot="1" x14ac:dyDescent="0.4">
      <c r="A8" s="73">
        <v>2.1</v>
      </c>
      <c r="B8" s="57">
        <v>95</v>
      </c>
      <c r="C8" s="11"/>
      <c r="D8" s="81"/>
      <c r="E8" s="81"/>
      <c r="F8" s="51"/>
      <c r="G8" s="51"/>
      <c r="H8" s="51"/>
      <c r="I8" s="51"/>
      <c r="J8" s="51"/>
      <c r="K8" s="51"/>
      <c r="L8" s="51"/>
    </row>
    <row r="9" spans="1:13" ht="16" thickBot="1" x14ac:dyDescent="0.4">
      <c r="A9" s="73">
        <v>2.4</v>
      </c>
      <c r="B9" s="57">
        <v>100</v>
      </c>
      <c r="C9" s="11"/>
      <c r="D9" s="80"/>
      <c r="E9" s="81"/>
      <c r="F9" s="51"/>
      <c r="G9" s="51"/>
      <c r="H9" s="51"/>
      <c r="I9" s="51"/>
      <c r="J9" s="51"/>
      <c r="K9" s="51"/>
      <c r="L9" s="51"/>
    </row>
    <row r="10" spans="1:13" ht="16" thickBot="1" x14ac:dyDescent="0.4">
      <c r="A10" s="73">
        <v>1.9</v>
      </c>
      <c r="B10" s="57">
        <v>82</v>
      </c>
      <c r="C10" s="82"/>
      <c r="D10" s="81"/>
      <c r="E10" s="81"/>
      <c r="F10" s="51"/>
      <c r="G10" s="51"/>
      <c r="H10" s="51"/>
      <c r="I10" s="51"/>
      <c r="J10" s="51"/>
      <c r="K10" s="51"/>
      <c r="L10" s="51"/>
    </row>
    <row r="11" spans="1:13" ht="16" thickBot="1" x14ac:dyDescent="0.4">
      <c r="A11" s="73">
        <v>2.2000000000000002</v>
      </c>
      <c r="B11" s="57">
        <v>92</v>
      </c>
      <c r="C11" s="11"/>
      <c r="D11" s="11"/>
      <c r="E11" s="81"/>
      <c r="F11" s="51"/>
      <c r="G11" s="51"/>
      <c r="H11" s="51"/>
      <c r="I11" s="51"/>
      <c r="J11" s="51"/>
      <c r="K11" s="51"/>
      <c r="L11" s="51"/>
    </row>
    <row r="12" spans="1:13" ht="16" thickBot="1" x14ac:dyDescent="0.4">
      <c r="A12" s="72">
        <v>2.6</v>
      </c>
      <c r="B12" s="56">
        <v>105</v>
      </c>
      <c r="C12" s="11"/>
      <c r="D12" s="81"/>
      <c r="E12" s="81"/>
      <c r="F12" s="51"/>
      <c r="G12" s="51"/>
      <c r="H12" s="51"/>
      <c r="I12" s="51"/>
      <c r="J12" s="51"/>
      <c r="K12" s="51"/>
      <c r="L12" s="51"/>
    </row>
    <row r="13" spans="1:13" ht="16" thickBot="1" x14ac:dyDescent="0.4">
      <c r="A13" s="73">
        <v>2.2999999999999998</v>
      </c>
      <c r="B13" s="57">
        <v>98</v>
      </c>
      <c r="C13" s="11"/>
      <c r="D13" s="11"/>
      <c r="E13" s="81"/>
      <c r="F13" s="51"/>
      <c r="G13" s="51"/>
      <c r="H13" s="51"/>
      <c r="I13" s="51"/>
      <c r="J13" s="51"/>
      <c r="K13" s="51"/>
      <c r="L13" s="51"/>
    </row>
    <row r="14" spans="1:13" ht="16" thickBot="1" x14ac:dyDescent="0.4">
      <c r="A14" s="73">
        <v>2</v>
      </c>
      <c r="B14" s="57">
        <v>86</v>
      </c>
      <c r="C14" s="11"/>
      <c r="D14" s="11"/>
      <c r="E14" s="80"/>
    </row>
    <row r="15" spans="1:13" ht="16" thickBot="1" x14ac:dyDescent="0.4">
      <c r="A15" s="73">
        <v>2.1</v>
      </c>
      <c r="B15" s="57">
        <v>90</v>
      </c>
    </row>
    <row r="16" spans="1:13" ht="16" thickBot="1" x14ac:dyDescent="0.4">
      <c r="A16" s="73">
        <v>1.8</v>
      </c>
      <c r="B16" s="57">
        <v>80</v>
      </c>
    </row>
    <row r="17" spans="1:5" ht="16" thickBot="1" x14ac:dyDescent="0.4">
      <c r="A17" s="73">
        <v>2.5</v>
      </c>
      <c r="B17" s="57">
        <v>104</v>
      </c>
    </row>
    <row r="18" spans="1:5" ht="16" thickBot="1" x14ac:dyDescent="0.4">
      <c r="A18" s="73">
        <v>2.7</v>
      </c>
      <c r="B18" s="57">
        <v>110</v>
      </c>
    </row>
    <row r="19" spans="1:5" ht="16" thickBot="1" x14ac:dyDescent="0.4">
      <c r="A19" s="72">
        <v>2.8</v>
      </c>
      <c r="B19" s="56">
        <v>115</v>
      </c>
    </row>
    <row r="20" spans="1:5" ht="16" thickBot="1" x14ac:dyDescent="0.4">
      <c r="A20" s="73">
        <v>2.2000000000000002</v>
      </c>
      <c r="B20" s="57">
        <v>94</v>
      </c>
    </row>
    <row r="21" spans="1:5" ht="16" thickBot="1" x14ac:dyDescent="0.4">
      <c r="A21" s="73">
        <v>2.4</v>
      </c>
      <c r="B21" s="57">
        <v>100</v>
      </c>
    </row>
    <row r="22" spans="1:5" ht="16" thickBot="1" x14ac:dyDescent="0.4">
      <c r="A22" s="73">
        <v>2.6</v>
      </c>
      <c r="B22" s="57">
        <v>108</v>
      </c>
    </row>
    <row r="23" spans="1:5" ht="16" thickBot="1" x14ac:dyDescent="0.4">
      <c r="A23" s="73">
        <v>2.1</v>
      </c>
      <c r="B23" s="57">
        <v>92</v>
      </c>
    </row>
    <row r="24" spans="1:5" ht="16" thickBot="1" x14ac:dyDescent="0.4">
      <c r="A24" s="73">
        <v>2</v>
      </c>
      <c r="B24" s="57">
        <v>88</v>
      </c>
    </row>
    <row r="25" spans="1:5" ht="16" thickBot="1" x14ac:dyDescent="0.4">
      <c r="A25" s="73">
        <v>2.2999999999999998</v>
      </c>
      <c r="B25" s="57">
        <v>96</v>
      </c>
      <c r="D25" s="12"/>
    </row>
    <row r="27" spans="1:5" x14ac:dyDescent="0.35">
      <c r="D27" s="12"/>
    </row>
    <row r="28" spans="1:5" x14ac:dyDescent="0.35">
      <c r="D28" s="12"/>
      <c r="E28" s="31"/>
    </row>
    <row r="32" spans="1:5" x14ac:dyDescent="0.35">
      <c r="E32" s="13"/>
    </row>
    <row r="34" spans="4:5" x14ac:dyDescent="0.35">
      <c r="D34" s="12"/>
      <c r="E34" s="30"/>
    </row>
    <row r="35" spans="4:5" x14ac:dyDescent="0.35">
      <c r="D35" s="12"/>
    </row>
    <row r="39" spans="4:5" x14ac:dyDescent="0.35">
      <c r="D39" s="12"/>
    </row>
    <row r="40" spans="4:5" x14ac:dyDescent="0.35">
      <c r="D40" s="12"/>
      <c r="E40" s="22"/>
    </row>
    <row r="44" spans="4:5" x14ac:dyDescent="0.35">
      <c r="D44" s="12"/>
      <c r="E44" s="2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5" x14ac:dyDescent="0.35"/>
  <cols>
    <col min="1" max="1" width="22.54296875" customWidth="1"/>
  </cols>
  <sheetData>
    <row r="1" spans="1:1" x14ac:dyDescent="0.35">
      <c r="A1" t="s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2186-ADEA-449D-BF02-C707A468E3A9}">
  <dimension ref="B2:B403"/>
  <sheetViews>
    <sheetView topLeftCell="A138" zoomScaleNormal="100" workbookViewId="0">
      <selection activeCell="D1" sqref="D1"/>
    </sheetView>
  </sheetViews>
  <sheetFormatPr defaultColWidth="8.54296875" defaultRowHeight="14.5" x14ac:dyDescent="0.35"/>
  <cols>
    <col min="1" max="16384" width="8.54296875" style="93"/>
  </cols>
  <sheetData>
    <row r="2" spans="2:2" x14ac:dyDescent="0.35">
      <c r="B2" s="92"/>
    </row>
    <row r="189" spans="2:2" ht="18.5" x14ac:dyDescent="0.45">
      <c r="B189" s="94"/>
    </row>
    <row r="403" spans="2:2" ht="18.5" x14ac:dyDescent="0.45">
      <c r="B403" s="94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C6FFA7-1F8A-4D7C-9B28-7E56749E42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6B8BEA-38AE-4299-99E7-F0E97EE80AD0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A42F7FBD-6F6E-4BC1-A4A3-3FEA05ACF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 instructions</vt:lpstr>
      <vt:lpstr>1lo1</vt:lpstr>
      <vt:lpstr>1lo2</vt:lpstr>
      <vt:lpstr>1lo3</vt:lpstr>
      <vt:lpstr>2lo1</vt:lpstr>
      <vt:lpstr>2lo2</vt:lpstr>
      <vt:lpstr>3lo1</vt:lpstr>
      <vt:lpstr>3lo2</vt:lpstr>
      <vt:lpstr>formulas</vt:lpstr>
      <vt:lpstr>4lo1</vt:lpstr>
      <vt:lpstr>4lo2</vt:lpstr>
      <vt:lpstr>5lo1</vt:lpstr>
      <vt:lpstr>5lo2</vt:lpstr>
      <vt:lpstr>6lo1</vt:lpstr>
      <vt:lpstr>6lo2</vt:lpstr>
      <vt:lpstr>6lo3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2024-09-06T18:26:00Z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