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gebrapou-my.sharepoint.com/personal/toni_milun_algebra_hr/Documents/Radna površina/ispiti/2024/4. 9. Statistika/900/"/>
    </mc:Choice>
  </mc:AlternateContent>
  <xr:revisionPtr revIDLastSave="2" documentId="8_{BC76ABD9-819B-44FF-9DA2-18B000B7D096}" xr6:coauthVersionLast="47" xr6:coauthVersionMax="47" xr10:uidLastSave="{D5CE86BE-CCE1-4102-8BB3-A9BC619286AA}"/>
  <bookViews>
    <workbookView xWindow="-28920" yWindow="-4575" windowWidth="29040" windowHeight="15840" activeTab="15" xr2:uid="{00000000-000D-0000-FFFF-FFFF00000000}"/>
  </bookViews>
  <sheets>
    <sheet name="upute" sheetId="30" r:id="rId1"/>
    <sheet name="Formule" sheetId="31" r:id="rId2"/>
    <sheet name="1ish1" sheetId="32" r:id="rId3"/>
    <sheet name="1ish2" sheetId="33" r:id="rId4"/>
    <sheet name="1ish3" sheetId="34" r:id="rId5"/>
    <sheet name="2ish1" sheetId="35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5ish1" sheetId="10" r:id="rId12"/>
    <sheet name="5ish2" sheetId="9" r:id="rId13"/>
    <sheet name="6ish1" sheetId="7" r:id="rId14"/>
    <sheet name="6ish2" sheetId="27" r:id="rId15"/>
    <sheet name="6ish3" sheetId="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0" l="1"/>
  <c r="B14" i="9" l="1"/>
  <c r="B12" i="9"/>
  <c r="B10" i="9"/>
  <c r="B9" i="9"/>
  <c r="E5" i="9"/>
  <c r="C5" i="9"/>
  <c r="K16" i="10"/>
  <c r="F7" i="10" l="1"/>
  <c r="F6" i="10"/>
  <c r="H8" i="30"/>
  <c r="H7" i="30"/>
</calcChain>
</file>

<file path=xl/sharedStrings.xml><?xml version="1.0" encoding="utf-8"?>
<sst xmlns="http://schemas.openxmlformats.org/spreadsheetml/2006/main" count="155" uniqueCount="139">
  <si>
    <t>5 bodova</t>
  </si>
  <si>
    <t>4 boda</t>
  </si>
  <si>
    <t>3 boda</t>
  </si>
  <si>
    <t>Godina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</si>
  <si>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</si>
  <si>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</si>
  <si>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</si>
  <si>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</si>
  <si>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</si>
  <si>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</si>
  <si>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</si>
  <si>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</si>
  <si>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</si>
  <si>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</si>
  <si>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</si>
  <si>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</si>
  <si>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</si>
  <si>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</si>
  <si>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</si>
  <si>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</si>
  <si>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</si>
  <si>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</si>
  <si>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</si>
  <si>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</si>
  <si>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</si>
  <si>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</si>
  <si>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</si>
  <si>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</si>
  <si>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</si>
  <si>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</si>
  <si>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</si>
  <si>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</si>
  <si>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</si>
  <si>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Redni broj kampanje</t>
  </si>
  <si>
    <t>Ukupni prihod (000 €)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</si>
  <si>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</si>
  <si>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</si>
  <si>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</si>
  <si>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</si>
  <si>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</si>
  <si>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</si>
  <si>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</si>
  <si>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</si>
  <si>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</si>
  <si>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</si>
  <si>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</si>
  <si>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</si>
  <si>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</si>
  <si>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</si>
  <si>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</si>
  <si>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</si>
  <si>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</si>
  <si>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</si>
  <si>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</si>
  <si>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</si>
  <si>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</si>
  <si>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</si>
  <si>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</si>
  <si>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</si>
  <si>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Kampanja A</t>
  </si>
  <si>
    <t>Kampanja B</t>
  </si>
  <si>
    <t>Kampanja C</t>
  </si>
  <si>
    <t>ispit - grupa 2 u 9:00 sati</t>
  </si>
  <si>
    <t>Sveučilište Algebra</t>
  </si>
  <si>
    <t>Agencija</t>
  </si>
  <si>
    <t>Prosj. broj posjeta (u tisućama)</t>
  </si>
  <si>
    <t>Innovate Digital</t>
  </si>
  <si>
    <t>Marketing Masters</t>
  </si>
  <si>
    <t>Blue Wave Media</t>
  </si>
  <si>
    <t>Creative Solutions</t>
  </si>
  <si>
    <t>Digital Pioneers</t>
  </si>
  <si>
    <t>Media Monarchs</t>
  </si>
  <si>
    <t>Digital Titans</t>
  </si>
  <si>
    <t>Synergy Solutions</t>
  </si>
  <si>
    <t>Strategic Digital</t>
  </si>
  <si>
    <t>Vortex Marketing</t>
  </si>
  <si>
    <t>Spark Innovations</t>
  </si>
  <si>
    <t>Global Digital</t>
  </si>
  <si>
    <t>Digital Harmony</t>
  </si>
  <si>
    <t>Revolution Marketing</t>
  </si>
  <si>
    <t>Horizon Strategies</t>
  </si>
  <si>
    <t>LA Marketing Suite</t>
  </si>
  <si>
    <t>NY Marketing Pros</t>
  </si>
  <si>
    <t>True North Strategies</t>
  </si>
  <si>
    <t>Windy City Digital</t>
  </si>
  <si>
    <t>Redni broj restorana</t>
  </si>
  <si>
    <t>Prodane licence (u tisućama)</t>
  </si>
  <si>
    <t>Broj klikova (000)</t>
  </si>
  <si>
    <t>It (2016=100)</t>
  </si>
  <si>
    <t>Broj posjeta</t>
  </si>
  <si>
    <t>Tjedan</t>
  </si>
  <si>
    <t>proizvod A</t>
  </si>
  <si>
    <t>proizvod B</t>
  </si>
  <si>
    <t>proizvod C</t>
  </si>
  <si>
    <t>centar X</t>
  </si>
  <si>
    <t>centar Y</t>
  </si>
  <si>
    <t>Broj bodova prije demonstratura</t>
  </si>
  <si>
    <t>Broj bodova nakon demonstratura</t>
  </si>
  <si>
    <r>
      <rPr>
        <b/>
        <sz val="11"/>
        <rFont val="Calibri"/>
        <family val="2"/>
        <charset val="238"/>
      </rPr>
      <t>Δ</t>
    </r>
    <r>
      <rPr>
        <b/>
        <sz val="11"/>
        <rFont val="Times New Roman"/>
        <family val="1"/>
        <charset val="238"/>
      </rPr>
      <t>x</t>
    </r>
  </si>
  <si>
    <t>Δy</t>
  </si>
  <si>
    <t>Δx*Δy</t>
  </si>
  <si>
    <t>Δx^2</t>
  </si>
  <si>
    <t>Δy^2</t>
  </si>
  <si>
    <t>Broj novih pretplatnika</t>
  </si>
  <si>
    <t>Novi kupci</t>
  </si>
  <si>
    <t>4. 9. 2024.</t>
  </si>
  <si>
    <t>koeficjent zaobljenosti</t>
  </si>
  <si>
    <t>koeficjent asimetrije</t>
  </si>
  <si>
    <t>2 2</t>
  </si>
  <si>
    <t>05 05</t>
  </si>
  <si>
    <t>Podaci slijede normalnu razdiobu zato što su u intervalima koeficjenta zaobljenosti i asimetrije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</si>
  <si>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</si>
  <si>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</si>
  <si>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</si>
  <si>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</si>
  <si>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</si>
  <si>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</si>
  <si>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</si>
  <si>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</si>
  <si>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</si>
  <si>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</si>
  <si>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</si>
  <si>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</si>
  <si>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</si>
  <si>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Standardna greška</t>
  </si>
  <si>
    <t>INTERVALI POUZDANOSTI</t>
  </si>
  <si>
    <t>od</t>
  </si>
  <si>
    <t>do</t>
  </si>
  <si>
    <t>Greška mjerenja iznosi 0,94</t>
  </si>
  <si>
    <t>Intervali pouzdanosti su od 22,05 do 25,74</t>
  </si>
  <si>
    <t>Prosjek</t>
  </si>
  <si>
    <t>Standardna devijacija</t>
  </si>
  <si>
    <t>95% središnjih klikova na oglas su u intervalu od 10400 klikova do 13600 klikova</t>
  </si>
  <si>
    <t>manji od 13000</t>
  </si>
  <si>
    <t>veći od 14000</t>
  </si>
  <si>
    <t>Vjerojatnije je da će broj likova biti manji od 13000</t>
  </si>
  <si>
    <t>manji od 12700</t>
  </si>
  <si>
    <t>Vjerojatnost da broj klikova bude manji od 12700 je 80,92%</t>
  </si>
  <si>
    <t>Vrijednost koja odvaja 33% najvećeg broja klikova je 11648,07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</si>
</sst>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Times New Roman"/>
      <family val="2"/>
      <charset val="238"/>
    </font>
    <font>
      <b/>
      <sz val="11"/>
      <name val="Calibri"/>
      <family val="2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0" borderId="0"/>
    <xf numFmtId="0" fontId="11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2" fillId="0" borderId="0"/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0" fontId="4" fillId="0" borderId="0" xfId="1" applyNumberFormat="1" applyFont="1" applyFill="1"/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0" borderId="0" xfId="6" applyFont="1"/>
    <xf numFmtId="10" fontId="12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4" fillId="0" borderId="0" xfId="0" applyNumberFormat="1" applyFont="1"/>
    <xf numFmtId="169" fontId="4" fillId="0" borderId="0" xfId="1" applyNumberFormat="1" applyFont="1" applyFill="1" applyAlignment="1">
      <alignment horizontal="center"/>
    </xf>
    <xf numFmtId="10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 wrapText="1"/>
    </xf>
    <xf numFmtId="0" fontId="12" fillId="0" borderId="0" xfId="4" applyFont="1"/>
    <xf numFmtId="0" fontId="12" fillId="0" borderId="0" xfId="4" applyFont="1" applyAlignment="1">
      <alignment horizontal="left" vertical="center" wrapText="1"/>
    </xf>
    <xf numFmtId="0" fontId="14" fillId="0" borderId="3" xfId="4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8"/>
    <xf numFmtId="0" fontId="16" fillId="0" borderId="0" xfId="0" applyFont="1"/>
    <xf numFmtId="0" fontId="16" fillId="0" borderId="0" xfId="8" applyFont="1"/>
    <xf numFmtId="0" fontId="5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3" xfId="0" applyFont="1" applyBorder="1"/>
    <xf numFmtId="1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0" xfId="9" applyFont="1"/>
    <xf numFmtId="0" fontId="2" fillId="0" borderId="0" xfId="9"/>
    <xf numFmtId="0" fontId="19" fillId="0" borderId="0" xfId="9" applyFont="1"/>
    <xf numFmtId="0" fontId="2" fillId="0" borderId="1" xfId="9" applyBorder="1" applyAlignment="1">
      <alignment horizontal="center"/>
    </xf>
    <xf numFmtId="0" fontId="16" fillId="4" borderId="1" xfId="9" applyFont="1" applyFill="1" applyBorder="1" applyAlignment="1">
      <alignment horizontal="center" vertical="center" wrapText="1"/>
    </xf>
    <xf numFmtId="0" fontId="2" fillId="4" borderId="1" xfId="9" applyFill="1" applyBorder="1" applyAlignment="1">
      <alignment horizontal="center" vertical="center" wrapText="1"/>
    </xf>
    <xf numFmtId="0" fontId="2" fillId="0" borderId="1" xfId="9" applyBorder="1" applyAlignment="1">
      <alignment horizontal="center" wrapText="1"/>
    </xf>
    <xf numFmtId="0" fontId="2" fillId="0" borderId="1" xfId="9" applyBorder="1" applyAlignment="1">
      <alignment horizontal="center" vertical="center" wrapText="1"/>
    </xf>
    <xf numFmtId="0" fontId="4" fillId="0" borderId="0" xfId="10"/>
    <xf numFmtId="0" fontId="20" fillId="0" borderId="0" xfId="11" applyFont="1"/>
    <xf numFmtId="0" fontId="2" fillId="0" borderId="0" xfId="11"/>
    <xf numFmtId="0" fontId="21" fillId="0" borderId="0" xfId="11" applyFont="1"/>
    <xf numFmtId="0" fontId="5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5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2" fillId="0" borderId="1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9" applyFont="1"/>
    <xf numFmtId="0" fontId="13" fillId="0" borderId="1" xfId="0" applyFont="1" applyBorder="1"/>
    <xf numFmtId="9" fontId="13" fillId="0" borderId="1" xfId="0" applyNumberFormat="1" applyFont="1" applyBorder="1"/>
    <xf numFmtId="0" fontId="0" fillId="0" borderId="12" xfId="0" applyBorder="1"/>
    <xf numFmtId="0" fontId="6" fillId="0" borderId="13" xfId="0" applyFont="1" applyBorder="1" applyAlignment="1">
      <alignment horizontal="centerContinuous"/>
    </xf>
    <xf numFmtId="0" fontId="0" fillId="5" borderId="0" xfId="0" applyFill="1"/>
    <xf numFmtId="9" fontId="0" fillId="0" borderId="0" xfId="0" applyNumberFormat="1"/>
    <xf numFmtId="2" fontId="13" fillId="0" borderId="0" xfId="0" applyNumberFormat="1" applyFont="1"/>
    <xf numFmtId="10" fontId="0" fillId="0" borderId="0" xfId="1" applyNumberFormat="1" applyFont="1"/>
    <xf numFmtId="0" fontId="16" fillId="4" borderId="8" xfId="9" applyFont="1" applyFill="1" applyBorder="1" applyAlignment="1">
      <alignment horizontal="center" vertical="center" wrapText="1"/>
    </xf>
    <xf numFmtId="0" fontId="16" fillId="4" borderId="9" xfId="9" applyFont="1" applyFill="1" applyBorder="1" applyAlignment="1">
      <alignment horizontal="center" vertical="center" wrapText="1"/>
    </xf>
    <xf numFmtId="0" fontId="16" fillId="4" borderId="10" xfId="9" applyFont="1" applyFill="1" applyBorder="1" applyAlignment="1">
      <alignment horizontal="center" vertical="center" wrapText="1"/>
    </xf>
  </cellXfs>
  <cellStyles count="12">
    <cellStyle name="Hiperveza 2" xfId="2" xr:uid="{00000000-0005-0000-0000-000000000000}"/>
    <cellStyle name="Hyperlink 2" xfId="3" xr:uid="{00000000-0005-0000-0000-000001000000}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" xfId="0" builtinId="0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ostotak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16</xdr:col>
      <xdr:colOff>430530</xdr:colOff>
      <xdr:row>5</xdr:row>
      <xdr:rowOff>110490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F91BBFD-4604-4BB6-A1B3-B6608E23E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552450"/>
          <a:ext cx="3954780" cy="904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workbookViewId="0">
      <selection activeCell="D1" sqref="D1"/>
    </sheetView>
  </sheetViews>
  <sheetFormatPr defaultColWidth="8.7265625" defaultRowHeight="14.5" x14ac:dyDescent="0.35"/>
  <cols>
    <col min="1" max="1" width="17.54296875" style="77" customWidth="1"/>
    <col min="2" max="2" width="11.26953125" style="77" customWidth="1"/>
    <col min="3" max="3" width="8.7265625" style="77"/>
    <col min="4" max="4" width="10.7265625" style="77" customWidth="1"/>
    <col min="5" max="6" width="8.7265625" style="77"/>
    <col min="7" max="7" width="10.81640625" style="77" bestFit="1" customWidth="1"/>
    <col min="8" max="16384" width="8.7265625" style="77"/>
  </cols>
  <sheetData>
    <row r="1" spans="1:9" ht="26" x14ac:dyDescent="0.6">
      <c r="A1" s="76"/>
      <c r="D1" s="78" t="s">
        <v>11</v>
      </c>
      <c r="G1" s="76"/>
      <c r="I1" s="77" t="s">
        <v>12</v>
      </c>
    </row>
    <row r="2" spans="1:9" x14ac:dyDescent="0.35">
      <c r="D2" s="77" t="s">
        <v>62</v>
      </c>
      <c r="I2" s="77" t="s">
        <v>63</v>
      </c>
    </row>
    <row r="3" spans="1:9" x14ac:dyDescent="0.35">
      <c r="D3" s="95" t="s">
        <v>105</v>
      </c>
    </row>
    <row r="5" spans="1:9" x14ac:dyDescent="0.35">
      <c r="A5" s="79"/>
      <c r="B5" s="104" t="s">
        <v>13</v>
      </c>
      <c r="C5" s="105"/>
      <c r="D5" s="106"/>
      <c r="E5" s="104" t="s">
        <v>14</v>
      </c>
      <c r="F5" s="105"/>
      <c r="G5" s="106"/>
      <c r="H5" s="80"/>
    </row>
    <row r="6" spans="1:9" x14ac:dyDescent="0.35">
      <c r="A6" s="79" t="s">
        <v>15</v>
      </c>
      <c r="B6" s="80" t="s">
        <v>16</v>
      </c>
      <c r="C6" s="80" t="s">
        <v>17</v>
      </c>
      <c r="D6" s="80" t="s">
        <v>18</v>
      </c>
      <c r="E6" s="80" t="s">
        <v>19</v>
      </c>
      <c r="F6" s="80" t="s">
        <v>20</v>
      </c>
      <c r="G6" s="80" t="s">
        <v>21</v>
      </c>
      <c r="H6" s="80" t="s">
        <v>22</v>
      </c>
    </row>
    <row r="7" spans="1:9" x14ac:dyDescent="0.35">
      <c r="A7" s="79" t="s">
        <v>23</v>
      </c>
      <c r="B7" s="81">
        <v>13</v>
      </c>
      <c r="C7" s="81">
        <v>13</v>
      </c>
      <c r="D7" s="81">
        <v>13</v>
      </c>
      <c r="E7" s="81">
        <v>13</v>
      </c>
      <c r="F7" s="81">
        <v>13</v>
      </c>
      <c r="G7" s="81">
        <v>13</v>
      </c>
      <c r="H7" s="81">
        <f>SUM(B7:G7)</f>
        <v>78</v>
      </c>
    </row>
    <row r="8" spans="1:9" ht="29" x14ac:dyDescent="0.35">
      <c r="A8" s="82" t="s">
        <v>24</v>
      </c>
      <c r="B8" s="83">
        <v>30</v>
      </c>
      <c r="C8" s="83">
        <v>30</v>
      </c>
      <c r="D8" s="83">
        <v>30</v>
      </c>
      <c r="E8" s="83">
        <v>30</v>
      </c>
      <c r="F8" s="83">
        <v>30</v>
      </c>
      <c r="G8" s="83">
        <v>30</v>
      </c>
      <c r="H8" s="83">
        <f>SUM(B8:G8)</f>
        <v>180</v>
      </c>
    </row>
    <row r="11" spans="1:9" x14ac:dyDescent="0.35">
      <c r="A11" s="84" t="s">
        <v>25</v>
      </c>
    </row>
    <row r="12" spans="1:9" x14ac:dyDescent="0.35">
      <c r="A12" s="84"/>
    </row>
    <row r="13" spans="1:9" x14ac:dyDescent="0.35">
      <c r="A13" s="84" t="s">
        <v>5</v>
      </c>
    </row>
    <row r="14" spans="1:9" x14ac:dyDescent="0.35">
      <c r="A14" s="84"/>
    </row>
    <row r="15" spans="1:9" x14ac:dyDescent="0.35">
      <c r="A15" s="84" t="s">
        <v>26</v>
      </c>
    </row>
    <row r="16" spans="1:9" x14ac:dyDescent="0.35">
      <c r="A16" s="84"/>
    </row>
    <row r="17" spans="1:1" x14ac:dyDescent="0.35">
      <c r="A17" s="84" t="s">
        <v>27</v>
      </c>
    </row>
    <row r="18" spans="1:1" x14ac:dyDescent="0.35">
      <c r="A18" s="84"/>
    </row>
    <row r="19" spans="1:1" x14ac:dyDescent="0.35">
      <c r="A19" s="84" t="s">
        <v>6</v>
      </c>
    </row>
    <row r="20" spans="1:1" x14ac:dyDescent="0.35">
      <c r="A20" s="84"/>
    </row>
    <row r="21" spans="1:1" x14ac:dyDescent="0.35">
      <c r="A21" s="84" t="s">
        <v>4</v>
      </c>
    </row>
    <row r="22" spans="1:1" x14ac:dyDescent="0.35">
      <c r="A22" s="84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0"/>
  <sheetViews>
    <sheetView zoomScaleNormal="100" workbookViewId="0"/>
  </sheetViews>
  <sheetFormatPr defaultColWidth="9.1796875" defaultRowHeight="14.5" x14ac:dyDescent="0.35"/>
  <cols>
    <col min="1" max="1" width="17" style="27" customWidth="1"/>
    <col min="2" max="2" width="17.81640625" style="27" bestFit="1" customWidth="1"/>
    <col min="3" max="3" width="19.1796875" style="27" bestFit="1" customWidth="1"/>
    <col min="4" max="4" width="9.1796875" style="27"/>
    <col min="5" max="5" width="10" style="27" customWidth="1"/>
    <col min="6" max="16384" width="9.1796875" style="27"/>
  </cols>
  <sheetData>
    <row r="1" spans="1:15" x14ac:dyDescent="0.35">
      <c r="A1" t="s">
        <v>29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35">
      <c r="A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3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35">
      <c r="A6"/>
      <c r="B6"/>
      <c r="C6" s="12"/>
      <c r="D6"/>
      <c r="E6" s="12"/>
      <c r="F6"/>
      <c r="G6" s="12"/>
      <c r="H6"/>
      <c r="I6"/>
      <c r="J6"/>
      <c r="K6"/>
      <c r="L6"/>
      <c r="M6"/>
      <c r="N6"/>
      <c r="O6"/>
    </row>
    <row r="7" spans="1:15" ht="15" thickBot="1" x14ac:dyDescent="0.4">
      <c r="A7" s="5" t="s">
        <v>3</v>
      </c>
      <c r="B7" s="10" t="s">
        <v>87</v>
      </c>
      <c r="C7" s="1"/>
      <c r="D7" s="1"/>
      <c r="E7" s="18"/>
      <c r="F7" s="1"/>
      <c r="G7" s="1"/>
      <c r="H7" s="1"/>
      <c r="I7"/>
      <c r="J7"/>
      <c r="K7"/>
      <c r="L7"/>
      <c r="M7"/>
      <c r="N7"/>
      <c r="O7"/>
    </row>
    <row r="8" spans="1:15" x14ac:dyDescent="0.35">
      <c r="A8" s="16">
        <v>2016</v>
      </c>
      <c r="B8" s="2">
        <v>11.5</v>
      </c>
      <c r="C8" s="14"/>
      <c r="D8" s="14"/>
      <c r="E8"/>
      <c r="F8"/>
      <c r="G8"/>
      <c r="H8"/>
      <c r="I8"/>
      <c r="J8"/>
      <c r="K8"/>
      <c r="L8"/>
      <c r="M8"/>
      <c r="N8"/>
    </row>
    <row r="9" spans="1:15" x14ac:dyDescent="0.35">
      <c r="A9" s="16">
        <v>2017</v>
      </c>
      <c r="B9" s="2">
        <v>13</v>
      </c>
      <c r="C9" s="14"/>
      <c r="D9" s="14"/>
      <c r="E9"/>
      <c r="F9"/>
      <c r="G9"/>
      <c r="H9"/>
      <c r="I9"/>
      <c r="J9"/>
      <c r="K9"/>
      <c r="L9"/>
      <c r="M9"/>
      <c r="N9"/>
    </row>
    <row r="10" spans="1:15" x14ac:dyDescent="0.35">
      <c r="A10" s="16">
        <v>2018</v>
      </c>
      <c r="B10" s="2">
        <v>14.4</v>
      </c>
      <c r="C10" s="14"/>
      <c r="D10" s="14"/>
      <c r="E10"/>
      <c r="F10"/>
      <c r="G10"/>
      <c r="H10"/>
      <c r="I10"/>
      <c r="J10"/>
      <c r="K10"/>
      <c r="L10"/>
      <c r="M10"/>
      <c r="N10"/>
    </row>
    <row r="11" spans="1:15" x14ac:dyDescent="0.35">
      <c r="A11" s="16">
        <v>2019</v>
      </c>
      <c r="B11" s="2">
        <v>16</v>
      </c>
      <c r="C11" s="14"/>
      <c r="D11" s="14"/>
      <c r="E11"/>
      <c r="F11"/>
      <c r="G11"/>
      <c r="H11"/>
      <c r="I11"/>
      <c r="J11"/>
      <c r="K11"/>
      <c r="L11"/>
      <c r="M11"/>
      <c r="N11"/>
    </row>
    <row r="12" spans="1:15" x14ac:dyDescent="0.35">
      <c r="A12" s="16">
        <v>2020</v>
      </c>
      <c r="B12" s="2">
        <v>17.7</v>
      </c>
      <c r="C12" s="14"/>
      <c r="D12" s="14"/>
      <c r="E12"/>
      <c r="F12"/>
      <c r="G12"/>
      <c r="H12"/>
      <c r="I12"/>
      <c r="J12"/>
      <c r="K12"/>
      <c r="L12"/>
      <c r="M12"/>
      <c r="N12"/>
    </row>
    <row r="13" spans="1:15" x14ac:dyDescent="0.35">
      <c r="A13" s="16">
        <v>2021</v>
      </c>
      <c r="B13" s="2">
        <v>19.100000000000001</v>
      </c>
      <c r="C13" s="14"/>
      <c r="D13" s="14"/>
      <c r="E13"/>
      <c r="F13"/>
      <c r="G13"/>
      <c r="H13"/>
      <c r="I13"/>
      <c r="J13"/>
      <c r="K13"/>
      <c r="L13"/>
      <c r="M13"/>
      <c r="N13"/>
    </row>
    <row r="14" spans="1:15" x14ac:dyDescent="0.35">
      <c r="A14" s="16">
        <v>2022</v>
      </c>
      <c r="B14" s="2">
        <v>20.7</v>
      </c>
      <c r="C14" s="14"/>
      <c r="D14" s="14"/>
      <c r="E14"/>
      <c r="F14"/>
      <c r="G14"/>
      <c r="H14"/>
      <c r="I14"/>
      <c r="J14"/>
      <c r="K14"/>
      <c r="L14"/>
      <c r="M14"/>
      <c r="N14"/>
    </row>
    <row r="15" spans="1:15" x14ac:dyDescent="0.35">
      <c r="A15" s="16">
        <v>2023</v>
      </c>
      <c r="B15" s="2">
        <v>21.9</v>
      </c>
      <c r="C15" s="14"/>
      <c r="D15" s="14"/>
      <c r="E15"/>
      <c r="F15"/>
      <c r="G15"/>
      <c r="H15"/>
      <c r="I15"/>
      <c r="J15"/>
      <c r="K15"/>
      <c r="L15"/>
      <c r="M15"/>
      <c r="N15"/>
    </row>
    <row r="16" spans="1:15" x14ac:dyDescent="0.35">
      <c r="E16"/>
    </row>
    <row r="20" spans="6:6" x14ac:dyDescent="0.35">
      <c r="F20" s="2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8"/>
  <sheetViews>
    <sheetView topLeftCell="A3" workbookViewId="0">
      <selection activeCell="A3" sqref="A3"/>
    </sheetView>
  </sheetViews>
  <sheetFormatPr defaultColWidth="9.1796875" defaultRowHeight="14.5" x14ac:dyDescent="0.35"/>
  <cols>
    <col min="1" max="1" width="18.453125" style="23" customWidth="1"/>
    <col min="2" max="2" width="13.54296875" style="23" customWidth="1"/>
    <col min="3" max="16384" width="9.1796875" style="23"/>
  </cols>
  <sheetData>
    <row r="1" spans="1:16" x14ac:dyDescent="0.35">
      <c r="A1" t="s">
        <v>1</v>
      </c>
      <c r="B1"/>
      <c r="C1"/>
      <c r="D1"/>
      <c r="E1"/>
      <c r="F1"/>
      <c r="G1"/>
      <c r="H1"/>
      <c r="I1"/>
      <c r="J1"/>
    </row>
    <row r="2" spans="1:16" x14ac:dyDescent="0.35">
      <c r="A2"/>
      <c r="B2"/>
      <c r="C2"/>
      <c r="D2"/>
      <c r="E2"/>
      <c r="F2"/>
      <c r="G2"/>
      <c r="H2"/>
      <c r="I2"/>
      <c r="J2"/>
    </row>
    <row r="3" spans="1:16" x14ac:dyDescent="0.35">
      <c r="A3" t="s">
        <v>1</v>
      </c>
      <c r="B3"/>
      <c r="C3"/>
      <c r="D3"/>
      <c r="E3"/>
      <c r="F3"/>
      <c r="G3"/>
      <c r="H3"/>
      <c r="I3"/>
      <c r="J3"/>
    </row>
    <row r="4" spans="1:16" x14ac:dyDescent="0.35">
      <c r="A4"/>
      <c r="B4"/>
      <c r="C4"/>
      <c r="D4"/>
      <c r="E4"/>
      <c r="F4"/>
      <c r="G4"/>
      <c r="H4"/>
      <c r="I4"/>
      <c r="J4"/>
      <c r="K4" s="25"/>
      <c r="L4" s="25"/>
      <c r="M4" s="25"/>
      <c r="N4" s="25"/>
      <c r="O4" s="25"/>
      <c r="P4" s="25"/>
    </row>
    <row r="5" spans="1:16" ht="15" thickBot="1" x14ac:dyDescent="0.4">
      <c r="A5" s="5" t="s">
        <v>3</v>
      </c>
      <c r="B5" s="5" t="s">
        <v>88</v>
      </c>
      <c r="C5"/>
      <c r="D5"/>
      <c r="E5"/>
      <c r="F5"/>
      <c r="G5"/>
      <c r="H5"/>
      <c r="I5"/>
      <c r="J5"/>
    </row>
    <row r="6" spans="1:16" x14ac:dyDescent="0.35">
      <c r="A6" s="17">
        <v>2010</v>
      </c>
      <c r="B6" s="74">
        <v>101</v>
      </c>
      <c r="C6"/>
      <c r="D6"/>
      <c r="E6"/>
      <c r="F6"/>
      <c r="G6"/>
      <c r="H6"/>
      <c r="I6"/>
      <c r="J6"/>
    </row>
    <row r="7" spans="1:16" x14ac:dyDescent="0.35">
      <c r="A7" s="16">
        <v>2011</v>
      </c>
      <c r="B7" s="68">
        <v>96</v>
      </c>
      <c r="C7"/>
      <c r="D7"/>
      <c r="E7"/>
      <c r="F7"/>
      <c r="G7"/>
      <c r="H7"/>
      <c r="I7"/>
      <c r="J7" s="24"/>
    </row>
    <row r="8" spans="1:16" x14ac:dyDescent="0.35">
      <c r="A8" s="17">
        <v>2012</v>
      </c>
      <c r="B8" s="68">
        <v>97</v>
      </c>
      <c r="C8"/>
      <c r="D8"/>
      <c r="E8"/>
      <c r="F8"/>
      <c r="G8"/>
      <c r="H8"/>
      <c r="I8"/>
    </row>
    <row r="9" spans="1:16" x14ac:dyDescent="0.35">
      <c r="A9" s="16">
        <v>2013</v>
      </c>
      <c r="B9" s="68">
        <v>99</v>
      </c>
      <c r="C9" s="14"/>
      <c r="D9"/>
      <c r="E9"/>
      <c r="F9"/>
      <c r="G9"/>
      <c r="H9"/>
      <c r="I9"/>
    </row>
    <row r="10" spans="1:16" x14ac:dyDescent="0.35">
      <c r="A10" s="17">
        <v>2014</v>
      </c>
      <c r="B10" s="68">
        <v>101</v>
      </c>
      <c r="C10"/>
      <c r="D10"/>
      <c r="E10"/>
      <c r="F10"/>
      <c r="G10"/>
      <c r="H10"/>
      <c r="I10"/>
    </row>
    <row r="11" spans="1:16" x14ac:dyDescent="0.35">
      <c r="A11" s="16">
        <v>2015</v>
      </c>
      <c r="B11" s="68">
        <v>101</v>
      </c>
      <c r="C11"/>
      <c r="D11"/>
      <c r="E11"/>
      <c r="F11"/>
      <c r="G11"/>
      <c r="H11"/>
      <c r="I11"/>
    </row>
    <row r="12" spans="1:16" x14ac:dyDescent="0.35">
      <c r="A12" s="17">
        <v>2016</v>
      </c>
      <c r="B12" s="68">
        <v>100</v>
      </c>
      <c r="C12"/>
      <c r="D12"/>
      <c r="E12"/>
      <c r="F12"/>
      <c r="G12"/>
      <c r="H12"/>
      <c r="I12"/>
    </row>
    <row r="13" spans="1:16" x14ac:dyDescent="0.35">
      <c r="A13" s="16">
        <v>2017</v>
      </c>
      <c r="B13" s="68">
        <v>103</v>
      </c>
      <c r="C13"/>
      <c r="D13"/>
      <c r="E13"/>
      <c r="F13"/>
      <c r="G13"/>
      <c r="H13"/>
      <c r="I13"/>
    </row>
    <row r="14" spans="1:16" x14ac:dyDescent="0.35">
      <c r="A14" s="17">
        <v>2018</v>
      </c>
      <c r="B14" s="68">
        <v>106</v>
      </c>
      <c r="C14"/>
      <c r="D14"/>
      <c r="E14"/>
      <c r="F14"/>
      <c r="G14"/>
      <c r="H14"/>
      <c r="I14"/>
    </row>
    <row r="15" spans="1:16" x14ac:dyDescent="0.35">
      <c r="A15" s="16">
        <v>2019</v>
      </c>
      <c r="B15" s="68">
        <v>108</v>
      </c>
      <c r="C15"/>
      <c r="D15"/>
      <c r="E15"/>
      <c r="F15"/>
      <c r="G15"/>
      <c r="H15"/>
      <c r="I15"/>
    </row>
    <row r="16" spans="1:16" x14ac:dyDescent="0.35">
      <c r="A16" s="17">
        <v>2020</v>
      </c>
      <c r="B16" s="68">
        <v>108</v>
      </c>
      <c r="C16"/>
      <c r="D16"/>
      <c r="E16"/>
      <c r="F16"/>
      <c r="G16"/>
      <c r="H16"/>
      <c r="I16"/>
    </row>
    <row r="17" spans="1:9" x14ac:dyDescent="0.35">
      <c r="A17" s="16">
        <v>2021</v>
      </c>
      <c r="B17" s="68">
        <v>109</v>
      </c>
      <c r="C17"/>
      <c r="D17"/>
      <c r="E17"/>
      <c r="F17"/>
      <c r="G17"/>
      <c r="H17"/>
      <c r="I17"/>
    </row>
    <row r="18" spans="1:9" x14ac:dyDescent="0.35">
      <c r="A18" s="17">
        <v>2022</v>
      </c>
      <c r="B18" s="68">
        <v>109</v>
      </c>
      <c r="C18"/>
      <c r="D18"/>
      <c r="E18"/>
      <c r="F18"/>
      <c r="G18"/>
      <c r="H18"/>
      <c r="I18"/>
    </row>
  </sheetData>
  <sortState xmlns:xlrd2="http://schemas.microsoft.com/office/spreadsheetml/2017/richdata2" ref="B7:B18">
    <sortCondition ref="B6:B1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5"/>
  <sheetViews>
    <sheetView workbookViewId="0">
      <selection activeCell="I17" sqref="I17"/>
    </sheetView>
  </sheetViews>
  <sheetFormatPr defaultRowHeight="14.5" x14ac:dyDescent="0.35"/>
  <cols>
    <col min="1" max="1" width="22.1796875" customWidth="1"/>
    <col min="2" max="2" width="14.453125" customWidth="1"/>
    <col min="4" max="4" width="15.453125" customWidth="1"/>
    <col min="5" max="5" width="21.7265625" customWidth="1"/>
    <col min="6" max="6" width="12.1796875" customWidth="1"/>
    <col min="14" max="14" width="12.1796875" customWidth="1"/>
  </cols>
  <sheetData>
    <row r="1" spans="1:12" x14ac:dyDescent="0.35">
      <c r="A1" t="s">
        <v>0</v>
      </c>
    </row>
    <row r="4" spans="1:12" x14ac:dyDescent="0.35">
      <c r="A4" s="11"/>
      <c r="B4" s="11"/>
      <c r="C4" s="11"/>
      <c r="D4" s="11"/>
      <c r="E4" s="11"/>
      <c r="F4" s="11"/>
      <c r="G4" s="11"/>
      <c r="H4" s="11"/>
      <c r="I4" s="11"/>
    </row>
    <row r="5" spans="1:12" x14ac:dyDescent="0.35">
      <c r="A5" s="54" t="s">
        <v>90</v>
      </c>
      <c r="B5" s="72" t="s">
        <v>89</v>
      </c>
      <c r="C5" s="11"/>
      <c r="D5" s="11" t="s">
        <v>7</v>
      </c>
      <c r="E5" s="96"/>
      <c r="F5" s="97" t="s">
        <v>89</v>
      </c>
      <c r="G5" s="11"/>
      <c r="H5" s="11"/>
      <c r="I5" s="11"/>
    </row>
    <row r="6" spans="1:12" ht="17.25" customHeight="1" x14ac:dyDescent="0.35">
      <c r="A6" s="90">
        <v>1</v>
      </c>
      <c r="B6" s="75">
        <v>13</v>
      </c>
      <c r="C6" s="11"/>
      <c r="D6" s="11" t="s">
        <v>108</v>
      </c>
      <c r="E6" s="96" t="s">
        <v>106</v>
      </c>
      <c r="F6" s="96">
        <f>KURT(B6:B35)</f>
        <v>-0.58991447809434838</v>
      </c>
      <c r="G6" s="11"/>
      <c r="H6" s="11"/>
      <c r="I6" s="11"/>
    </row>
    <row r="7" spans="1:12" x14ac:dyDescent="0.35">
      <c r="A7" s="90">
        <v>2</v>
      </c>
      <c r="B7" s="75">
        <v>15</v>
      </c>
      <c r="C7" s="11"/>
      <c r="D7" s="11" t="s">
        <v>109</v>
      </c>
      <c r="E7" s="96" t="s">
        <v>107</v>
      </c>
      <c r="F7" s="96">
        <f>SKEW(B6:B35)</f>
        <v>0.14209149803071319</v>
      </c>
      <c r="G7" s="11"/>
      <c r="H7" s="11"/>
      <c r="I7" s="11"/>
    </row>
    <row r="8" spans="1:12" x14ac:dyDescent="0.35">
      <c r="A8" s="90">
        <v>3</v>
      </c>
      <c r="B8" s="75">
        <v>18</v>
      </c>
      <c r="C8" s="11"/>
      <c r="D8" s="11"/>
      <c r="E8" s="11"/>
      <c r="F8" s="11"/>
      <c r="G8" s="11"/>
      <c r="H8" s="11"/>
      <c r="I8" s="11"/>
    </row>
    <row r="9" spans="1:12" x14ac:dyDescent="0.35">
      <c r="A9" s="90">
        <v>4</v>
      </c>
      <c r="B9" s="75">
        <v>20</v>
      </c>
      <c r="C9" s="11"/>
      <c r="D9" s="11"/>
      <c r="E9" s="11"/>
      <c r="F9" s="11"/>
      <c r="G9" s="11"/>
      <c r="H9" s="11"/>
      <c r="I9" s="11"/>
    </row>
    <row r="10" spans="1:12" x14ac:dyDescent="0.35">
      <c r="A10" s="90">
        <v>5</v>
      </c>
      <c r="B10" s="75">
        <v>22</v>
      </c>
      <c r="C10" s="11"/>
      <c r="D10" s="11" t="s">
        <v>8</v>
      </c>
      <c r="E10" s="11" t="s">
        <v>110</v>
      </c>
      <c r="F10" s="11"/>
      <c r="G10" s="11"/>
      <c r="H10" s="11"/>
      <c r="I10" s="11"/>
    </row>
    <row r="11" spans="1:12" x14ac:dyDescent="0.35">
      <c r="A11" s="90">
        <v>6</v>
      </c>
      <c r="B11" s="75">
        <v>25</v>
      </c>
      <c r="C11" s="11"/>
      <c r="D11" s="11"/>
      <c r="E11" s="11"/>
      <c r="F11" s="11"/>
      <c r="G11" s="11"/>
      <c r="H11" s="11"/>
      <c r="I11" s="11"/>
    </row>
    <row r="12" spans="1:12" x14ac:dyDescent="0.35">
      <c r="A12" s="90">
        <v>7</v>
      </c>
      <c r="B12" s="75">
        <v>30</v>
      </c>
      <c r="C12" s="11"/>
      <c r="D12" s="11" t="s">
        <v>9</v>
      </c>
      <c r="E12" s="11"/>
      <c r="F12" s="11"/>
      <c r="G12" s="11"/>
      <c r="H12" s="11"/>
      <c r="I12" s="11"/>
    </row>
    <row r="13" spans="1:12" ht="15" thickBot="1" x14ac:dyDescent="0.4">
      <c r="A13" s="90">
        <v>8</v>
      </c>
      <c r="B13" s="75">
        <v>30</v>
      </c>
      <c r="C13" s="11"/>
      <c r="D13" s="11"/>
      <c r="E13" s="11"/>
      <c r="F13" s="11"/>
      <c r="G13" s="11"/>
      <c r="H13" s="11"/>
      <c r="I13" s="11"/>
    </row>
    <row r="14" spans="1:12" x14ac:dyDescent="0.35">
      <c r="A14" s="90">
        <v>9</v>
      </c>
      <c r="B14" s="75">
        <v>28</v>
      </c>
      <c r="C14" s="11"/>
      <c r="D14" s="99">
        <v>13</v>
      </c>
      <c r="E14" s="99"/>
      <c r="F14" s="11"/>
      <c r="G14" s="11"/>
      <c r="H14" s="11"/>
      <c r="I14" s="11" t="s">
        <v>125</v>
      </c>
      <c r="L14" s="101">
        <v>0.95</v>
      </c>
    </row>
    <row r="15" spans="1:12" x14ac:dyDescent="0.35">
      <c r="A15" s="90">
        <v>10</v>
      </c>
      <c r="B15" s="75">
        <v>26</v>
      </c>
      <c r="C15" s="11"/>
      <c r="F15" s="11"/>
      <c r="G15" s="11"/>
      <c r="H15" s="11"/>
      <c r="I15" s="11"/>
    </row>
    <row r="16" spans="1:12" x14ac:dyDescent="0.35">
      <c r="A16" s="90">
        <v>11</v>
      </c>
      <c r="B16" s="75">
        <v>23</v>
      </c>
      <c r="C16" s="11"/>
      <c r="D16" t="s">
        <v>111</v>
      </c>
      <c r="E16">
        <v>23.896551724137932</v>
      </c>
      <c r="F16" s="11"/>
      <c r="G16" s="11"/>
      <c r="H16" s="11" t="s">
        <v>126</v>
      </c>
      <c r="I16" s="102">
        <f>E16-1.96*E17</f>
        <v>22.050039441485008</v>
      </c>
      <c r="J16" t="s">
        <v>127</v>
      </c>
      <c r="K16" s="14">
        <f>E16+1.96*E17</f>
        <v>25.743064006790856</v>
      </c>
    </row>
    <row r="17" spans="1:9" x14ac:dyDescent="0.35">
      <c r="A17" s="90">
        <v>12</v>
      </c>
      <c r="B17" s="75">
        <v>20</v>
      </c>
      <c r="C17" s="11"/>
      <c r="D17" s="100" t="s">
        <v>112</v>
      </c>
      <c r="E17" s="100">
        <v>0.94209810339434819</v>
      </c>
      <c r="F17" s="11" t="s">
        <v>124</v>
      </c>
      <c r="G17" s="11"/>
      <c r="H17" s="11"/>
      <c r="I17" s="11"/>
    </row>
    <row r="18" spans="1:9" x14ac:dyDescent="0.35">
      <c r="A18" s="90">
        <v>13</v>
      </c>
      <c r="B18" s="75">
        <v>18</v>
      </c>
      <c r="C18" s="11"/>
      <c r="D18" t="s">
        <v>113</v>
      </c>
      <c r="E18">
        <v>23</v>
      </c>
      <c r="F18" s="11"/>
      <c r="G18" s="11"/>
      <c r="H18" s="11"/>
      <c r="I18" s="11"/>
    </row>
    <row r="19" spans="1:9" x14ac:dyDescent="0.35">
      <c r="A19" s="90">
        <v>14</v>
      </c>
      <c r="B19" s="75">
        <v>17</v>
      </c>
      <c r="C19" s="11"/>
      <c r="D19" t="s">
        <v>114</v>
      </c>
      <c r="E19">
        <v>20</v>
      </c>
      <c r="F19" s="11"/>
      <c r="G19" s="11" t="s">
        <v>128</v>
      </c>
      <c r="H19" s="11"/>
      <c r="I19" s="11"/>
    </row>
    <row r="20" spans="1:9" x14ac:dyDescent="0.35">
      <c r="A20" s="90">
        <v>15</v>
      </c>
      <c r="B20" s="75">
        <v>19</v>
      </c>
      <c r="C20" s="11"/>
      <c r="D20" t="s">
        <v>115</v>
      </c>
      <c r="E20">
        <v>5.0733535512674068</v>
      </c>
      <c r="F20" s="11"/>
      <c r="G20" s="11" t="s">
        <v>129</v>
      </c>
      <c r="H20" s="11"/>
      <c r="I20" s="11"/>
    </row>
    <row r="21" spans="1:9" x14ac:dyDescent="0.35">
      <c r="A21" s="90">
        <v>16</v>
      </c>
      <c r="B21" s="75">
        <v>22</v>
      </c>
      <c r="C21" s="11"/>
      <c r="D21" t="s">
        <v>116</v>
      </c>
      <c r="E21">
        <v>25.738916256157609</v>
      </c>
      <c r="F21" s="11"/>
      <c r="G21" s="11"/>
      <c r="H21" s="11"/>
      <c r="I21" s="11"/>
    </row>
    <row r="22" spans="1:9" x14ac:dyDescent="0.35">
      <c r="A22" s="90">
        <v>17</v>
      </c>
      <c r="B22" s="75">
        <v>24</v>
      </c>
      <c r="C22" s="11"/>
      <c r="D22" t="s">
        <v>117</v>
      </c>
      <c r="E22">
        <v>-0.71443452051460099</v>
      </c>
      <c r="F22" s="11"/>
      <c r="G22" s="11"/>
      <c r="H22" s="11"/>
      <c r="I22" s="11"/>
    </row>
    <row r="23" spans="1:9" x14ac:dyDescent="0.35">
      <c r="A23" s="90">
        <v>18</v>
      </c>
      <c r="B23" s="75">
        <v>28</v>
      </c>
      <c r="C23" s="11"/>
      <c r="D23" t="s">
        <v>118</v>
      </c>
      <c r="E23">
        <v>0.28691253311194392</v>
      </c>
      <c r="F23" s="11"/>
      <c r="G23" s="11"/>
      <c r="H23" s="11"/>
      <c r="I23" s="11"/>
    </row>
    <row r="24" spans="1:9" x14ac:dyDescent="0.35">
      <c r="A24" s="90">
        <v>19</v>
      </c>
      <c r="B24" s="75">
        <v>32</v>
      </c>
      <c r="C24" s="11"/>
      <c r="D24" t="s">
        <v>119</v>
      </c>
      <c r="E24">
        <v>20</v>
      </c>
      <c r="F24" s="11"/>
      <c r="G24" s="11"/>
      <c r="H24" s="11"/>
      <c r="I24" s="11"/>
    </row>
    <row r="25" spans="1:9" x14ac:dyDescent="0.35">
      <c r="A25" s="90">
        <v>20</v>
      </c>
      <c r="B25" s="75">
        <v>35</v>
      </c>
      <c r="C25" s="11"/>
      <c r="D25" t="s">
        <v>120</v>
      </c>
      <c r="E25">
        <v>15</v>
      </c>
      <c r="F25" s="11"/>
      <c r="G25" s="11"/>
      <c r="H25" s="11"/>
      <c r="I25" s="11"/>
    </row>
    <row r="26" spans="1:9" x14ac:dyDescent="0.35">
      <c r="A26" s="90">
        <v>21</v>
      </c>
      <c r="B26" s="75">
        <v>30</v>
      </c>
      <c r="C26" s="11"/>
      <c r="D26" t="s">
        <v>121</v>
      </c>
      <c r="E26">
        <v>35</v>
      </c>
      <c r="F26" s="11"/>
      <c r="G26" s="11"/>
      <c r="H26" s="11"/>
      <c r="I26" s="11"/>
    </row>
    <row r="27" spans="1:9" x14ac:dyDescent="0.35">
      <c r="A27" s="90">
        <v>22</v>
      </c>
      <c r="B27" s="75">
        <v>27</v>
      </c>
      <c r="C27" s="11"/>
      <c r="D27" t="s">
        <v>122</v>
      </c>
      <c r="E27">
        <v>693</v>
      </c>
      <c r="F27" s="11"/>
      <c r="G27" s="11"/>
      <c r="H27" s="11"/>
      <c r="I27" s="11"/>
    </row>
    <row r="28" spans="1:9" ht="15" thickBot="1" x14ac:dyDescent="0.4">
      <c r="A28" s="90">
        <v>23</v>
      </c>
      <c r="B28" s="75">
        <v>25</v>
      </c>
      <c r="C28" s="11"/>
      <c r="D28" s="98" t="s">
        <v>123</v>
      </c>
      <c r="E28" s="98">
        <v>29</v>
      </c>
      <c r="F28" s="11"/>
      <c r="G28" s="11"/>
      <c r="H28" s="11"/>
      <c r="I28" s="11"/>
    </row>
    <row r="29" spans="1:9" x14ac:dyDescent="0.35">
      <c r="A29" s="90">
        <v>24</v>
      </c>
      <c r="B29" s="75">
        <v>22</v>
      </c>
      <c r="C29" s="11"/>
      <c r="D29" s="11"/>
      <c r="E29" s="11"/>
      <c r="F29" s="11"/>
      <c r="G29" s="11"/>
      <c r="H29" s="11"/>
      <c r="I29" s="11"/>
    </row>
    <row r="30" spans="1:9" ht="15" customHeight="1" x14ac:dyDescent="0.35">
      <c r="A30" s="90">
        <v>25</v>
      </c>
      <c r="B30" s="75">
        <v>20</v>
      </c>
      <c r="C30" s="11"/>
      <c r="D30" s="11"/>
      <c r="E30" s="11"/>
      <c r="F30" s="11"/>
      <c r="G30" s="11"/>
      <c r="H30" s="11"/>
      <c r="I30" s="11"/>
    </row>
    <row r="31" spans="1:9" x14ac:dyDescent="0.35">
      <c r="A31" s="90">
        <v>26</v>
      </c>
      <c r="B31" s="75">
        <v>18</v>
      </c>
      <c r="C31" s="11"/>
      <c r="D31" s="11"/>
      <c r="E31" s="11"/>
      <c r="F31" s="11"/>
      <c r="G31" s="11"/>
      <c r="H31" s="11"/>
      <c r="I31" s="11"/>
    </row>
    <row r="32" spans="1:9" x14ac:dyDescent="0.35">
      <c r="A32" s="90">
        <v>27</v>
      </c>
      <c r="B32" s="75">
        <v>20</v>
      </c>
      <c r="C32" s="11"/>
      <c r="D32" s="11"/>
      <c r="E32" s="11"/>
      <c r="F32" s="11"/>
      <c r="G32" s="11"/>
      <c r="H32" s="11"/>
      <c r="I32" s="11"/>
    </row>
    <row r="33" spans="1:9" x14ac:dyDescent="0.35">
      <c r="A33" s="90">
        <v>28</v>
      </c>
      <c r="B33" s="75">
        <v>23</v>
      </c>
      <c r="C33" s="11"/>
      <c r="D33" s="11"/>
      <c r="E33" s="11"/>
      <c r="F33" s="11"/>
      <c r="G33" s="11"/>
      <c r="H33" s="11"/>
      <c r="I33" s="11"/>
    </row>
    <row r="34" spans="1:9" x14ac:dyDescent="0.35">
      <c r="A34" s="90">
        <v>29</v>
      </c>
      <c r="B34" s="75">
        <v>26</v>
      </c>
      <c r="C34" s="11"/>
      <c r="D34" s="11"/>
      <c r="E34" s="11"/>
      <c r="F34" s="11"/>
      <c r="G34" s="11"/>
      <c r="H34" s="11"/>
      <c r="I34" s="11"/>
    </row>
    <row r="35" spans="1:9" x14ac:dyDescent="0.35">
      <c r="A35" s="90">
        <v>30</v>
      </c>
      <c r="B35" s="75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>
      <selection activeCell="B12" sqref="B12"/>
    </sheetView>
  </sheetViews>
  <sheetFormatPr defaultRowHeight="14.5" x14ac:dyDescent="0.35"/>
  <cols>
    <col min="1" max="1" width="14.54296875" customWidth="1"/>
    <col min="2" max="2" width="10.453125" customWidth="1"/>
    <col min="3" max="3" width="11.1796875" bestFit="1" customWidth="1"/>
  </cols>
  <sheetData>
    <row r="1" spans="1:14" x14ac:dyDescent="0.35">
      <c r="A1" t="s">
        <v>30</v>
      </c>
    </row>
    <row r="3" spans="1:14" x14ac:dyDescent="0.35">
      <c r="A3" t="s">
        <v>130</v>
      </c>
      <c r="C3">
        <v>12000</v>
      </c>
    </row>
    <row r="4" spans="1:14" x14ac:dyDescent="0.35">
      <c r="A4" t="s">
        <v>131</v>
      </c>
      <c r="C4">
        <v>800</v>
      </c>
    </row>
    <row r="5" spans="1:14" x14ac:dyDescent="0.35">
      <c r="A5" t="s">
        <v>7</v>
      </c>
      <c r="B5" t="s">
        <v>126</v>
      </c>
      <c r="C5">
        <f>C3-2*C4</f>
        <v>10400</v>
      </c>
      <c r="D5" t="s">
        <v>127</v>
      </c>
      <c r="E5">
        <f>C3+2*C4</f>
        <v>13600</v>
      </c>
      <c r="G5" t="s">
        <v>132</v>
      </c>
    </row>
    <row r="8" spans="1:14" ht="15" customHeight="1" x14ac:dyDescent="0.35">
      <c r="A8" t="s">
        <v>8</v>
      </c>
    </row>
    <row r="9" spans="1:14" x14ac:dyDescent="0.35">
      <c r="A9" t="s">
        <v>133</v>
      </c>
      <c r="B9" s="103">
        <f>_xlfn.NORM.DIST(13000,C3,C4,TRUE)</f>
        <v>0.89435022633314476</v>
      </c>
      <c r="C9" t="s">
        <v>135</v>
      </c>
    </row>
    <row r="10" spans="1:14" x14ac:dyDescent="0.35">
      <c r="A10" t="s">
        <v>134</v>
      </c>
      <c r="B10" s="103">
        <f>1-_xlfn.NORM.DIST(14000,C3,C4,TRUE)</f>
        <v>6.2096653257761592E-3</v>
      </c>
    </row>
    <row r="11" spans="1:14" x14ac:dyDescent="0.35">
      <c r="A11" t="s">
        <v>9</v>
      </c>
    </row>
    <row r="12" spans="1:14" x14ac:dyDescent="0.35">
      <c r="A12" t="s">
        <v>136</v>
      </c>
      <c r="B12" s="103">
        <f>_xlfn.NORM.DIST(12700,C3,C4,TRUE)</f>
        <v>0.80921304714748943</v>
      </c>
      <c r="C12" t="s">
        <v>137</v>
      </c>
      <c r="N12" s="12"/>
    </row>
    <row r="14" spans="1:14" x14ac:dyDescent="0.35">
      <c r="A14" t="s">
        <v>10</v>
      </c>
      <c r="B14" s="14">
        <f>NORMINV(33%,C3,C4)</f>
        <v>11648.069467461413</v>
      </c>
      <c r="C14" t="s">
        <v>138</v>
      </c>
    </row>
    <row r="32" spans="3:3" x14ac:dyDescent="0.35">
      <c r="C32" s="13"/>
    </row>
    <row r="33" spans="2:13" x14ac:dyDescent="0.35">
      <c r="B33" s="12"/>
      <c r="C33" s="12"/>
      <c r="M33" s="12"/>
    </row>
    <row r="34" spans="2:13" x14ac:dyDescent="0.35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0"/>
  <sheetViews>
    <sheetView zoomScaleNormal="100" workbookViewId="0"/>
  </sheetViews>
  <sheetFormatPr defaultRowHeight="14.5" x14ac:dyDescent="0.35"/>
  <cols>
    <col min="1" max="1" width="21.453125" bestFit="1" customWidth="1"/>
    <col min="2" max="2" width="18.1796875" customWidth="1"/>
    <col min="3" max="3" width="16.81640625" bestFit="1" customWidth="1"/>
    <col min="4" max="4" width="16.1796875" customWidth="1"/>
    <col min="5" max="5" width="17.54296875" bestFit="1" customWidth="1"/>
    <col min="6" max="6" width="13.1796875" customWidth="1"/>
  </cols>
  <sheetData>
    <row r="1" spans="1:4" x14ac:dyDescent="0.35">
      <c r="A1" t="s">
        <v>0</v>
      </c>
    </row>
    <row r="3" spans="1:4" x14ac:dyDescent="0.35">
      <c r="B3" s="60"/>
    </row>
    <row r="4" spans="1:4" ht="14.5" customHeight="1" x14ac:dyDescent="0.35">
      <c r="A4" s="58" t="s">
        <v>59</v>
      </c>
      <c r="B4" s="58" t="s">
        <v>60</v>
      </c>
      <c r="C4" s="58" t="s">
        <v>61</v>
      </c>
    </row>
    <row r="5" spans="1:4" x14ac:dyDescent="0.35">
      <c r="A5" s="57">
        <v>25</v>
      </c>
      <c r="B5" s="57">
        <v>32</v>
      </c>
      <c r="C5" s="57">
        <v>56</v>
      </c>
    </row>
    <row r="6" spans="1:4" x14ac:dyDescent="0.35">
      <c r="A6" s="57">
        <v>28</v>
      </c>
      <c r="B6" s="57">
        <v>35</v>
      </c>
      <c r="C6" s="57">
        <v>45</v>
      </c>
    </row>
    <row r="7" spans="1:4" x14ac:dyDescent="0.35">
      <c r="A7" s="57">
        <v>30</v>
      </c>
      <c r="B7" s="57">
        <v>33</v>
      </c>
      <c r="C7" s="57">
        <v>51</v>
      </c>
    </row>
    <row r="8" spans="1:4" x14ac:dyDescent="0.35">
      <c r="A8" s="57">
        <v>26</v>
      </c>
      <c r="B8" s="57">
        <v>26</v>
      </c>
      <c r="C8" s="57">
        <v>45</v>
      </c>
      <c r="D8" s="3"/>
    </row>
    <row r="9" spans="1:4" x14ac:dyDescent="0.35">
      <c r="A9" s="57">
        <v>34</v>
      </c>
      <c r="B9" s="57">
        <v>34</v>
      </c>
      <c r="C9" s="57">
        <v>43</v>
      </c>
    </row>
    <row r="10" spans="1:4" x14ac:dyDescent="0.35">
      <c r="A10" s="57">
        <v>29</v>
      </c>
      <c r="B10" s="57">
        <v>31</v>
      </c>
      <c r="C10" s="57">
        <v>39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F16"/>
  <sheetViews>
    <sheetView workbookViewId="0">
      <selection activeCell="D20" sqref="D20"/>
    </sheetView>
  </sheetViews>
  <sheetFormatPr defaultRowHeight="14.5" x14ac:dyDescent="0.35"/>
  <cols>
    <col min="1" max="1" width="21.1796875" customWidth="1"/>
    <col min="2" max="2" width="23" customWidth="1"/>
    <col min="3" max="3" width="10.1796875" bestFit="1" customWidth="1"/>
    <col min="4" max="4" width="16.1796875" bestFit="1" customWidth="1"/>
    <col min="5" max="5" width="32.453125" bestFit="1" customWidth="1"/>
    <col min="6" max="6" width="29.453125" bestFit="1" customWidth="1"/>
  </cols>
  <sheetData>
    <row r="1" spans="1:6" x14ac:dyDescent="0.35">
      <c r="A1" t="s">
        <v>1</v>
      </c>
    </row>
    <row r="3" spans="1:6" x14ac:dyDescent="0.35">
      <c r="A3" s="62"/>
      <c r="B3" s="60"/>
    </row>
    <row r="4" spans="1:6" ht="29" x14ac:dyDescent="0.35">
      <c r="A4" s="69" t="s">
        <v>96</v>
      </c>
      <c r="B4" s="69" t="s">
        <v>97</v>
      </c>
    </row>
    <row r="5" spans="1:6" x14ac:dyDescent="0.35">
      <c r="A5" s="15">
        <v>80</v>
      </c>
      <c r="B5" s="15">
        <v>100</v>
      </c>
    </row>
    <row r="6" spans="1:6" x14ac:dyDescent="0.35">
      <c r="A6" s="73">
        <v>70</v>
      </c>
      <c r="B6" s="15">
        <v>83</v>
      </c>
    </row>
    <row r="7" spans="1:6" x14ac:dyDescent="0.35">
      <c r="A7" s="15">
        <v>65</v>
      </c>
      <c r="B7" s="73">
        <v>80</v>
      </c>
    </row>
    <row r="8" spans="1:6" x14ac:dyDescent="0.35">
      <c r="A8" s="15">
        <v>59</v>
      </c>
      <c r="B8" s="15">
        <v>73</v>
      </c>
    </row>
    <row r="9" spans="1:6" x14ac:dyDescent="0.35">
      <c r="A9" s="15">
        <v>45</v>
      </c>
      <c r="B9" s="15">
        <v>69</v>
      </c>
    </row>
    <row r="10" spans="1:6" x14ac:dyDescent="0.35">
      <c r="A10" s="73">
        <v>45</v>
      </c>
      <c r="B10" s="15">
        <v>62</v>
      </c>
    </row>
    <row r="11" spans="1:6" x14ac:dyDescent="0.35">
      <c r="A11" s="15">
        <v>40</v>
      </c>
      <c r="B11" s="15">
        <v>57</v>
      </c>
    </row>
    <row r="12" spans="1:6" x14ac:dyDescent="0.35">
      <c r="A12" s="15">
        <v>37</v>
      </c>
      <c r="B12" s="15">
        <v>54</v>
      </c>
    </row>
    <row r="13" spans="1:6" x14ac:dyDescent="0.35">
      <c r="A13" s="15">
        <v>31</v>
      </c>
      <c r="B13" s="15">
        <v>49</v>
      </c>
    </row>
    <row r="14" spans="1:6" x14ac:dyDescent="0.35">
      <c r="A14" s="15">
        <v>27</v>
      </c>
      <c r="B14" s="73">
        <v>49</v>
      </c>
    </row>
    <row r="15" spans="1:6" x14ac:dyDescent="0.35">
      <c r="A15" s="15">
        <v>10</v>
      </c>
      <c r="B15" s="15">
        <v>45</v>
      </c>
    </row>
    <row r="16" spans="1:6" x14ac:dyDescent="0.35">
      <c r="A16" s="15">
        <v>10</v>
      </c>
      <c r="B16" s="15">
        <v>42</v>
      </c>
      <c r="D16" s="3"/>
      <c r="E16" s="3"/>
      <c r="F16" s="3"/>
    </row>
  </sheetData>
  <sortState xmlns:xlrd2="http://schemas.microsoft.com/office/spreadsheetml/2017/richdata2" ref="B5:B16">
    <sortCondition descending="1" ref="B5:B1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7"/>
  <sheetViews>
    <sheetView tabSelected="1" workbookViewId="0"/>
  </sheetViews>
  <sheetFormatPr defaultColWidth="9.1796875" defaultRowHeight="14.5" x14ac:dyDescent="0.35"/>
  <cols>
    <col min="1" max="1" width="22.1796875" customWidth="1"/>
    <col min="2" max="5" width="12.26953125" customWidth="1"/>
    <col min="6" max="6" width="14.81640625" customWidth="1"/>
    <col min="7" max="7" width="11.81640625" customWidth="1"/>
  </cols>
  <sheetData>
    <row r="1" spans="1:5" x14ac:dyDescent="0.35">
      <c r="A1" t="s">
        <v>1</v>
      </c>
    </row>
    <row r="5" spans="1:5" x14ac:dyDescent="0.35">
      <c r="A5" s="59"/>
      <c r="B5" s="2"/>
      <c r="C5" s="2" t="s">
        <v>91</v>
      </c>
      <c r="D5" s="2" t="s">
        <v>92</v>
      </c>
      <c r="E5" s="2" t="s">
        <v>93</v>
      </c>
    </row>
    <row r="6" spans="1:5" x14ac:dyDescent="0.35">
      <c r="A6" s="12"/>
      <c r="B6" s="91" t="s">
        <v>94</v>
      </c>
      <c r="C6" s="2">
        <v>45</v>
      </c>
      <c r="D6" s="2">
        <v>57</v>
      </c>
      <c r="E6" s="2">
        <v>44</v>
      </c>
    </row>
    <row r="7" spans="1:5" x14ac:dyDescent="0.35">
      <c r="A7" s="12"/>
      <c r="B7" s="2" t="s">
        <v>95</v>
      </c>
      <c r="C7" s="2">
        <v>90</v>
      </c>
      <c r="D7" s="2">
        <v>123</v>
      </c>
      <c r="E7" s="2">
        <v>81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topLeftCell="A156" zoomScaleNormal="100" workbookViewId="0"/>
  </sheetViews>
  <sheetFormatPr defaultColWidth="8.7265625" defaultRowHeight="14.5" x14ac:dyDescent="0.35"/>
  <cols>
    <col min="1" max="16384" width="8.7265625" style="86"/>
  </cols>
  <sheetData>
    <row r="2" spans="2:2" x14ac:dyDescent="0.35">
      <c r="B2" s="85"/>
    </row>
    <row r="89" spans="2:2" ht="18.5" x14ac:dyDescent="0.45">
      <c r="B89" s="87"/>
    </row>
    <row r="303" spans="2:2" ht="18.5" x14ac:dyDescent="0.45">
      <c r="B303" s="87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DDA41-C269-487B-A034-11D97E3FCD93}">
  <dimension ref="A1:M37"/>
  <sheetViews>
    <sheetView workbookViewId="0"/>
  </sheetViews>
  <sheetFormatPr defaultRowHeight="14.5" x14ac:dyDescent="0.35"/>
  <cols>
    <col min="1" max="1" width="21.453125" bestFit="1" customWidth="1"/>
    <col min="2" max="2" width="20.1796875" customWidth="1"/>
    <col min="3" max="3" width="14.54296875" customWidth="1"/>
  </cols>
  <sheetData>
    <row r="1" spans="1:6" x14ac:dyDescent="0.35">
      <c r="A1" t="s">
        <v>1</v>
      </c>
      <c r="B1" s="61"/>
    </row>
    <row r="3" spans="1:6" x14ac:dyDescent="0.35">
      <c r="A3" s="20"/>
    </row>
    <row r="4" spans="1:6" ht="29" x14ac:dyDescent="0.35">
      <c r="A4" s="88" t="s">
        <v>64</v>
      </c>
      <c r="B4" s="63" t="s">
        <v>65</v>
      </c>
      <c r="C4" s="46"/>
    </row>
    <row r="5" spans="1:6" x14ac:dyDescent="0.35">
      <c r="A5" s="6" t="s">
        <v>66</v>
      </c>
      <c r="B5" s="65">
        <v>145</v>
      </c>
      <c r="C5" s="38"/>
      <c r="F5" s="12"/>
    </row>
    <row r="6" spans="1:6" x14ac:dyDescent="0.35">
      <c r="A6" s="6" t="s">
        <v>67</v>
      </c>
      <c r="B6" s="65">
        <v>189.2</v>
      </c>
      <c r="C6" s="38"/>
    </row>
    <row r="7" spans="1:6" x14ac:dyDescent="0.35">
      <c r="A7" s="6" t="s">
        <v>68</v>
      </c>
      <c r="B7" s="65">
        <v>231.3</v>
      </c>
      <c r="C7" s="38"/>
    </row>
    <row r="8" spans="1:6" x14ac:dyDescent="0.35">
      <c r="A8" s="6" t="s">
        <v>69</v>
      </c>
      <c r="B8" s="65">
        <v>158.6</v>
      </c>
      <c r="C8" s="38"/>
    </row>
    <row r="9" spans="1:6" x14ac:dyDescent="0.35">
      <c r="A9" s="6" t="s">
        <v>70</v>
      </c>
      <c r="B9" s="65">
        <v>204.8</v>
      </c>
      <c r="C9" s="38"/>
    </row>
    <row r="10" spans="1:6" x14ac:dyDescent="0.35">
      <c r="A10" s="6" t="s">
        <v>71</v>
      </c>
      <c r="B10" s="65">
        <v>256.8</v>
      </c>
      <c r="C10" s="38"/>
    </row>
    <row r="11" spans="1:6" x14ac:dyDescent="0.35">
      <c r="A11" s="6" t="s">
        <v>72</v>
      </c>
      <c r="B11" s="65">
        <v>273.10000000000002</v>
      </c>
      <c r="C11" s="38"/>
    </row>
    <row r="12" spans="1:6" x14ac:dyDescent="0.35">
      <c r="A12" s="6" t="s">
        <v>73</v>
      </c>
      <c r="B12" s="65">
        <v>221.4</v>
      </c>
      <c r="C12" s="38"/>
    </row>
    <row r="13" spans="1:6" x14ac:dyDescent="0.35">
      <c r="A13" s="6" t="s">
        <v>74</v>
      </c>
      <c r="B13" s="65">
        <v>198.5</v>
      </c>
      <c r="C13" s="38"/>
    </row>
    <row r="14" spans="1:6" x14ac:dyDescent="0.35">
      <c r="A14" s="6" t="s">
        <v>75</v>
      </c>
      <c r="B14" s="65">
        <v>301</v>
      </c>
      <c r="C14" s="38"/>
    </row>
    <row r="15" spans="1:6" x14ac:dyDescent="0.35">
      <c r="A15" s="6" t="s">
        <v>76</v>
      </c>
      <c r="B15" s="65">
        <v>345.7</v>
      </c>
    </row>
    <row r="16" spans="1:6" x14ac:dyDescent="0.35">
      <c r="A16" s="64" t="s">
        <v>77</v>
      </c>
      <c r="B16" s="65">
        <v>275.5</v>
      </c>
    </row>
    <row r="17" spans="1:13" x14ac:dyDescent="0.35">
      <c r="A17" s="6" t="s">
        <v>78</v>
      </c>
      <c r="B17" s="65">
        <v>289.39999999999998</v>
      </c>
    </row>
    <row r="18" spans="1:13" x14ac:dyDescent="0.35">
      <c r="A18" s="64" t="s">
        <v>79</v>
      </c>
      <c r="B18" s="65">
        <v>326.2</v>
      </c>
    </row>
    <row r="19" spans="1:13" x14ac:dyDescent="0.35">
      <c r="A19" s="64" t="s">
        <v>80</v>
      </c>
      <c r="B19" s="65">
        <v>304.10000000000002</v>
      </c>
    </row>
    <row r="20" spans="1:13" x14ac:dyDescent="0.35">
      <c r="A20" s="64" t="s">
        <v>81</v>
      </c>
      <c r="B20" s="65">
        <v>217.7</v>
      </c>
    </row>
    <row r="21" spans="1:13" x14ac:dyDescent="0.35">
      <c r="A21" s="64" t="s">
        <v>82</v>
      </c>
      <c r="B21" s="65">
        <v>189.7</v>
      </c>
      <c r="M21" s="12"/>
    </row>
    <row r="22" spans="1:13" x14ac:dyDescent="0.35">
      <c r="A22" s="64" t="s">
        <v>83</v>
      </c>
      <c r="B22" s="65">
        <v>162.69999999999999</v>
      </c>
      <c r="M22" s="12"/>
    </row>
    <row r="23" spans="1:13" x14ac:dyDescent="0.35">
      <c r="A23" s="64" t="s">
        <v>84</v>
      </c>
      <c r="B23" s="65">
        <v>174.8</v>
      </c>
      <c r="M23" s="12"/>
    </row>
    <row r="24" spans="1:13" x14ac:dyDescent="0.35">
      <c r="M24" s="12"/>
    </row>
    <row r="37" spans="1:2" x14ac:dyDescent="0.35">
      <c r="A37" s="43"/>
      <c r="B37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E833E-1995-458E-A143-6EC4B57ECC74}">
  <dimension ref="A1:G118"/>
  <sheetViews>
    <sheetView workbookViewId="0"/>
  </sheetViews>
  <sheetFormatPr defaultColWidth="9.1796875" defaultRowHeight="14.5" x14ac:dyDescent="0.35"/>
  <cols>
    <col min="1" max="1" width="22.1796875" customWidth="1"/>
    <col min="2" max="2" width="20.1796875" bestFit="1" customWidth="1"/>
    <col min="3" max="3" width="10" customWidth="1"/>
    <col min="4" max="4" width="10.1796875" customWidth="1"/>
    <col min="6" max="7" width="11.453125" customWidth="1"/>
  </cols>
  <sheetData>
    <row r="1" spans="1:7" x14ac:dyDescent="0.35">
      <c r="A1" t="s">
        <v>32</v>
      </c>
    </row>
    <row r="3" spans="1:7" x14ac:dyDescent="0.35">
      <c r="C3" s="12"/>
      <c r="E3" s="12"/>
    </row>
    <row r="4" spans="1:7" x14ac:dyDescent="0.35">
      <c r="A4" s="66" t="s">
        <v>85</v>
      </c>
      <c r="B4" s="66" t="s">
        <v>103</v>
      </c>
      <c r="C4" s="12"/>
      <c r="E4" s="3"/>
      <c r="F4" s="50"/>
      <c r="G4" s="18"/>
    </row>
    <row r="5" spans="1:7" x14ac:dyDescent="0.35">
      <c r="A5" s="68">
        <v>1</v>
      </c>
      <c r="B5" s="68">
        <v>65</v>
      </c>
      <c r="C5" s="12"/>
      <c r="E5" s="49"/>
    </row>
    <row r="6" spans="1:7" x14ac:dyDescent="0.35">
      <c r="A6" s="68">
        <v>2</v>
      </c>
      <c r="B6" s="68">
        <v>148</v>
      </c>
      <c r="C6" s="12"/>
      <c r="E6" s="49"/>
    </row>
    <row r="7" spans="1:7" x14ac:dyDescent="0.35">
      <c r="A7" s="68">
        <v>3</v>
      </c>
      <c r="B7" s="68">
        <v>91</v>
      </c>
      <c r="C7" s="12"/>
      <c r="E7" s="49"/>
    </row>
    <row r="8" spans="1:7" x14ac:dyDescent="0.35">
      <c r="A8" s="68">
        <v>4</v>
      </c>
      <c r="B8" s="68">
        <v>70</v>
      </c>
      <c r="C8" s="12"/>
      <c r="E8" s="49"/>
    </row>
    <row r="9" spans="1:7" x14ac:dyDescent="0.35">
      <c r="A9" s="68">
        <v>5</v>
      </c>
      <c r="B9" s="68">
        <v>140</v>
      </c>
      <c r="C9" s="12"/>
      <c r="E9" s="49"/>
    </row>
    <row r="10" spans="1:7" x14ac:dyDescent="0.35">
      <c r="A10" s="68">
        <v>6</v>
      </c>
      <c r="B10" s="68">
        <v>30</v>
      </c>
      <c r="C10" s="12"/>
      <c r="E10" s="49"/>
    </row>
    <row r="11" spans="1:7" x14ac:dyDescent="0.35">
      <c r="A11" s="68">
        <v>7</v>
      </c>
      <c r="B11" s="68">
        <v>129</v>
      </c>
      <c r="C11" s="12"/>
      <c r="E11" s="49"/>
    </row>
    <row r="12" spans="1:7" x14ac:dyDescent="0.35">
      <c r="A12" s="68">
        <v>8</v>
      </c>
      <c r="B12" s="68">
        <v>84</v>
      </c>
      <c r="C12" s="12"/>
      <c r="E12" s="49"/>
    </row>
    <row r="13" spans="1:7" x14ac:dyDescent="0.35">
      <c r="A13" s="68">
        <v>9</v>
      </c>
      <c r="B13" s="68">
        <v>88</v>
      </c>
      <c r="C13" s="12"/>
      <c r="E13" s="49"/>
    </row>
    <row r="14" spans="1:7" x14ac:dyDescent="0.35">
      <c r="A14" s="68">
        <v>10</v>
      </c>
      <c r="B14" s="68">
        <v>133</v>
      </c>
      <c r="C14" s="12"/>
      <c r="E14" s="49"/>
    </row>
    <row r="15" spans="1:7" x14ac:dyDescent="0.35">
      <c r="A15" s="68">
        <v>11</v>
      </c>
      <c r="B15" s="68">
        <v>52</v>
      </c>
      <c r="C15" s="12"/>
    </row>
    <row r="16" spans="1:7" x14ac:dyDescent="0.35">
      <c r="A16" s="68">
        <v>12</v>
      </c>
      <c r="B16" s="68">
        <v>108</v>
      </c>
      <c r="C16" s="12"/>
    </row>
    <row r="17" spans="1:4" x14ac:dyDescent="0.35">
      <c r="A17" s="68">
        <v>13</v>
      </c>
      <c r="B17" s="68">
        <v>152</v>
      </c>
      <c r="C17" s="12"/>
    </row>
    <row r="18" spans="1:4" x14ac:dyDescent="0.35">
      <c r="A18" s="68">
        <v>14</v>
      </c>
      <c r="B18" s="68">
        <v>8</v>
      </c>
      <c r="C18" s="12"/>
      <c r="D18" s="48"/>
    </row>
    <row r="19" spans="1:4" x14ac:dyDescent="0.35">
      <c r="A19" s="68">
        <v>15</v>
      </c>
      <c r="B19" s="68">
        <v>127</v>
      </c>
      <c r="D19" s="47"/>
    </row>
    <row r="20" spans="1:4" x14ac:dyDescent="0.35">
      <c r="A20" s="68">
        <v>16</v>
      </c>
      <c r="B20" s="68">
        <v>82</v>
      </c>
      <c r="D20" s="47"/>
    </row>
    <row r="21" spans="1:4" x14ac:dyDescent="0.35">
      <c r="A21" s="68">
        <v>17</v>
      </c>
      <c r="B21" s="68">
        <v>78</v>
      </c>
      <c r="D21" s="47"/>
    </row>
    <row r="22" spans="1:4" x14ac:dyDescent="0.35">
      <c r="A22" s="68">
        <v>18</v>
      </c>
      <c r="B22" s="68">
        <v>132</v>
      </c>
      <c r="D22" s="47"/>
    </row>
    <row r="23" spans="1:4" x14ac:dyDescent="0.35">
      <c r="A23" s="68">
        <v>19</v>
      </c>
      <c r="B23" s="68">
        <v>16</v>
      </c>
      <c r="D23" s="47"/>
    </row>
    <row r="24" spans="1:4" x14ac:dyDescent="0.35">
      <c r="A24" s="68">
        <v>20</v>
      </c>
      <c r="B24" s="68">
        <v>8</v>
      </c>
      <c r="D24" s="47"/>
    </row>
    <row r="25" spans="1:4" x14ac:dyDescent="0.35">
      <c r="A25" s="68">
        <v>21</v>
      </c>
      <c r="B25" s="68">
        <v>41</v>
      </c>
      <c r="D25" s="47"/>
    </row>
    <row r="26" spans="1:4" x14ac:dyDescent="0.35">
      <c r="A26" s="68">
        <v>22</v>
      </c>
      <c r="B26" s="68">
        <v>18</v>
      </c>
      <c r="D26" s="47"/>
    </row>
    <row r="27" spans="1:4" x14ac:dyDescent="0.35">
      <c r="A27" s="68">
        <v>23</v>
      </c>
      <c r="B27" s="68">
        <v>83</v>
      </c>
      <c r="D27" s="47"/>
    </row>
    <row r="28" spans="1:4" x14ac:dyDescent="0.35">
      <c r="A28" s="68">
        <v>24</v>
      </c>
      <c r="B28" s="68">
        <v>44</v>
      </c>
      <c r="D28" s="47"/>
    </row>
    <row r="29" spans="1:4" x14ac:dyDescent="0.35">
      <c r="B29" s="47"/>
    </row>
    <row r="30" spans="1:4" x14ac:dyDescent="0.35">
      <c r="B30" s="47"/>
    </row>
    <row r="31" spans="1:4" x14ac:dyDescent="0.35">
      <c r="B31" s="47"/>
    </row>
    <row r="32" spans="1:4" x14ac:dyDescent="0.35">
      <c r="B32" s="47"/>
    </row>
    <row r="33" spans="2:2" x14ac:dyDescent="0.35">
      <c r="B33" s="47"/>
    </row>
    <row r="34" spans="2:2" x14ac:dyDescent="0.35">
      <c r="B34" s="47"/>
    </row>
    <row r="35" spans="2:2" x14ac:dyDescent="0.35">
      <c r="B35" s="47"/>
    </row>
    <row r="36" spans="2:2" x14ac:dyDescent="0.35">
      <c r="B36" s="47"/>
    </row>
    <row r="37" spans="2:2" x14ac:dyDescent="0.35">
      <c r="B37" s="47"/>
    </row>
    <row r="38" spans="2:2" x14ac:dyDescent="0.35">
      <c r="B38" s="47"/>
    </row>
    <row r="39" spans="2:2" x14ac:dyDescent="0.35">
      <c r="B39" s="47"/>
    </row>
    <row r="40" spans="2:2" x14ac:dyDescent="0.35">
      <c r="B40" s="47"/>
    </row>
    <row r="41" spans="2:2" x14ac:dyDescent="0.35">
      <c r="B41" s="47"/>
    </row>
    <row r="42" spans="2:2" x14ac:dyDescent="0.35">
      <c r="B42" s="47"/>
    </row>
    <row r="43" spans="2:2" x14ac:dyDescent="0.35">
      <c r="B43" s="47"/>
    </row>
    <row r="44" spans="2:2" x14ac:dyDescent="0.35">
      <c r="B44" s="47"/>
    </row>
    <row r="45" spans="2:2" x14ac:dyDescent="0.35">
      <c r="B45" s="47"/>
    </row>
    <row r="46" spans="2:2" x14ac:dyDescent="0.35">
      <c r="B46" s="47"/>
    </row>
    <row r="47" spans="2:2" x14ac:dyDescent="0.35">
      <c r="B47" s="47"/>
    </row>
    <row r="48" spans="2:2" x14ac:dyDescent="0.35">
      <c r="B48" s="47"/>
    </row>
    <row r="49" spans="2:2" x14ac:dyDescent="0.35">
      <c r="B49" s="47"/>
    </row>
    <row r="50" spans="2:2" x14ac:dyDescent="0.35">
      <c r="B50" s="47"/>
    </row>
    <row r="51" spans="2:2" x14ac:dyDescent="0.35">
      <c r="B51" s="47"/>
    </row>
    <row r="52" spans="2:2" x14ac:dyDescent="0.35">
      <c r="B52" s="47"/>
    </row>
    <row r="53" spans="2:2" x14ac:dyDescent="0.35">
      <c r="B53" s="47"/>
    </row>
    <row r="54" spans="2:2" x14ac:dyDescent="0.35">
      <c r="B54" s="47"/>
    </row>
    <row r="55" spans="2:2" x14ac:dyDescent="0.35">
      <c r="B55" s="47"/>
    </row>
    <row r="56" spans="2:2" x14ac:dyDescent="0.35">
      <c r="B56" s="47"/>
    </row>
    <row r="57" spans="2:2" x14ac:dyDescent="0.35">
      <c r="B57" s="47"/>
    </row>
    <row r="58" spans="2:2" x14ac:dyDescent="0.35">
      <c r="B58" s="47"/>
    </row>
    <row r="59" spans="2:2" x14ac:dyDescent="0.35">
      <c r="B59" s="47"/>
    </row>
    <row r="60" spans="2:2" x14ac:dyDescent="0.35">
      <c r="B60" s="47"/>
    </row>
    <row r="61" spans="2:2" x14ac:dyDescent="0.35">
      <c r="B61" s="47"/>
    </row>
    <row r="62" spans="2:2" x14ac:dyDescent="0.35">
      <c r="B62" s="47"/>
    </row>
    <row r="63" spans="2:2" x14ac:dyDescent="0.35">
      <c r="B63" s="47"/>
    </row>
    <row r="64" spans="2:2" x14ac:dyDescent="0.35">
      <c r="B64" s="47"/>
    </row>
    <row r="65" spans="2:2" x14ac:dyDescent="0.35">
      <c r="B65" s="47"/>
    </row>
    <row r="66" spans="2:2" x14ac:dyDescent="0.35">
      <c r="B66" s="47"/>
    </row>
    <row r="67" spans="2:2" x14ac:dyDescent="0.35">
      <c r="B67" s="47"/>
    </row>
    <row r="68" spans="2:2" x14ac:dyDescent="0.35">
      <c r="B68" s="47"/>
    </row>
    <row r="69" spans="2:2" x14ac:dyDescent="0.35">
      <c r="B69" s="47"/>
    </row>
    <row r="70" spans="2:2" x14ac:dyDescent="0.35">
      <c r="B70" s="47"/>
    </row>
    <row r="71" spans="2:2" x14ac:dyDescent="0.35">
      <c r="B71" s="47"/>
    </row>
    <row r="72" spans="2:2" x14ac:dyDescent="0.35">
      <c r="B72" s="47"/>
    </row>
    <row r="73" spans="2:2" x14ac:dyDescent="0.35">
      <c r="B73" s="47"/>
    </row>
    <row r="74" spans="2:2" x14ac:dyDescent="0.35">
      <c r="B74" s="47"/>
    </row>
    <row r="75" spans="2:2" x14ac:dyDescent="0.35">
      <c r="B75" s="47"/>
    </row>
    <row r="76" spans="2:2" x14ac:dyDescent="0.35">
      <c r="B76" s="47"/>
    </row>
    <row r="77" spans="2:2" x14ac:dyDescent="0.35">
      <c r="B77" s="47"/>
    </row>
    <row r="78" spans="2:2" x14ac:dyDescent="0.35">
      <c r="B78" s="47"/>
    </row>
    <row r="79" spans="2:2" x14ac:dyDescent="0.35">
      <c r="B79" s="47"/>
    </row>
    <row r="80" spans="2:2" x14ac:dyDescent="0.35">
      <c r="B80" s="47"/>
    </row>
    <row r="81" spans="2:2" x14ac:dyDescent="0.35">
      <c r="B81" s="47"/>
    </row>
    <row r="82" spans="2:2" x14ac:dyDescent="0.35">
      <c r="B82" s="47"/>
    </row>
    <row r="83" spans="2:2" x14ac:dyDescent="0.35">
      <c r="B83" s="47"/>
    </row>
    <row r="84" spans="2:2" x14ac:dyDescent="0.35">
      <c r="B84" s="47"/>
    </row>
    <row r="85" spans="2:2" x14ac:dyDescent="0.35">
      <c r="B85" s="47"/>
    </row>
    <row r="86" spans="2:2" x14ac:dyDescent="0.35">
      <c r="B86" s="47"/>
    </row>
    <row r="87" spans="2:2" x14ac:dyDescent="0.35">
      <c r="B87" s="47"/>
    </row>
    <row r="88" spans="2:2" x14ac:dyDescent="0.35">
      <c r="B88" s="47"/>
    </row>
    <row r="89" spans="2:2" x14ac:dyDescent="0.35">
      <c r="B89" s="47"/>
    </row>
    <row r="90" spans="2:2" x14ac:dyDescent="0.35">
      <c r="B90" s="47"/>
    </row>
    <row r="91" spans="2:2" x14ac:dyDescent="0.35">
      <c r="B91" s="47"/>
    </row>
    <row r="92" spans="2:2" x14ac:dyDescent="0.35">
      <c r="B92" s="47"/>
    </row>
    <row r="93" spans="2:2" x14ac:dyDescent="0.35">
      <c r="B93" s="47"/>
    </row>
    <row r="94" spans="2:2" x14ac:dyDescent="0.35">
      <c r="B94" s="47"/>
    </row>
    <row r="95" spans="2:2" x14ac:dyDescent="0.35">
      <c r="B95" s="47"/>
    </row>
    <row r="96" spans="2:2" x14ac:dyDescent="0.35">
      <c r="B96" s="47"/>
    </row>
    <row r="97" spans="2:4" x14ac:dyDescent="0.35">
      <c r="B97" s="47"/>
    </row>
    <row r="98" spans="2:4" x14ac:dyDescent="0.35">
      <c r="B98" s="47"/>
    </row>
    <row r="99" spans="2:4" x14ac:dyDescent="0.35">
      <c r="B99" s="47"/>
    </row>
    <row r="100" spans="2:4" x14ac:dyDescent="0.35">
      <c r="B100" s="47"/>
    </row>
    <row r="101" spans="2:4" x14ac:dyDescent="0.35">
      <c r="B101" s="47"/>
    </row>
    <row r="102" spans="2:4" x14ac:dyDescent="0.35">
      <c r="B102" s="47"/>
    </row>
    <row r="103" spans="2:4" x14ac:dyDescent="0.35">
      <c r="B103" s="47"/>
    </row>
    <row r="104" spans="2:4" x14ac:dyDescent="0.35">
      <c r="B104" s="47"/>
    </row>
    <row r="105" spans="2:4" x14ac:dyDescent="0.35">
      <c r="D105" s="47"/>
    </row>
    <row r="106" spans="2:4" x14ac:dyDescent="0.35">
      <c r="D106" s="47"/>
    </row>
    <row r="107" spans="2:4" x14ac:dyDescent="0.35">
      <c r="D107" s="47"/>
    </row>
    <row r="108" spans="2:4" x14ac:dyDescent="0.35">
      <c r="D108" s="47"/>
    </row>
    <row r="109" spans="2:4" x14ac:dyDescent="0.35">
      <c r="D109" s="47"/>
    </row>
    <row r="110" spans="2:4" x14ac:dyDescent="0.35">
      <c r="D110" s="47"/>
    </row>
    <row r="111" spans="2:4" x14ac:dyDescent="0.35">
      <c r="D111" s="47"/>
    </row>
    <row r="112" spans="2:4" x14ac:dyDescent="0.35">
      <c r="D112" s="47"/>
    </row>
    <row r="113" spans="4:4" x14ac:dyDescent="0.35">
      <c r="D113" s="47"/>
    </row>
    <row r="114" spans="4:4" x14ac:dyDescent="0.35">
      <c r="D114" s="47"/>
    </row>
    <row r="115" spans="4:4" x14ac:dyDescent="0.35">
      <c r="D115" s="47"/>
    </row>
    <row r="116" spans="4:4" x14ac:dyDescent="0.35">
      <c r="D116" s="47"/>
    </row>
    <row r="117" spans="4:4" x14ac:dyDescent="0.35">
      <c r="D117" s="47"/>
    </row>
    <row r="118" spans="4:4" x14ac:dyDescent="0.35">
      <c r="D118" s="47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74C4B-29BD-42E9-ADEC-DB3BD1566B6E}">
  <dimension ref="A1:H24"/>
  <sheetViews>
    <sheetView zoomScaleNormal="100" workbookViewId="0"/>
  </sheetViews>
  <sheetFormatPr defaultRowHeight="14.5" x14ac:dyDescent="0.35"/>
  <cols>
    <col min="1" max="1" width="24.26953125" customWidth="1"/>
    <col min="2" max="2" width="13" customWidth="1"/>
    <col min="3" max="3" width="12.453125" customWidth="1"/>
    <col min="4" max="4" width="14.453125" customWidth="1"/>
    <col min="5" max="5" width="36" customWidth="1"/>
    <col min="6" max="6" width="17.81640625" customWidth="1"/>
    <col min="7" max="8" width="13.81640625" customWidth="1"/>
    <col min="9" max="9" width="14.81640625" customWidth="1"/>
    <col min="10" max="10" width="11.1796875" customWidth="1"/>
    <col min="11" max="11" width="13.81640625" customWidth="1"/>
    <col min="12" max="12" width="11.1796875" customWidth="1"/>
    <col min="13" max="25" width="7.54296875" customWidth="1"/>
    <col min="26" max="26" width="11.1796875" bestFit="1" customWidth="1"/>
  </cols>
  <sheetData>
    <row r="1" spans="1:8" x14ac:dyDescent="0.35">
      <c r="A1" t="s">
        <v>2</v>
      </c>
    </row>
    <row r="4" spans="1:8" ht="29.5" thickBot="1" x14ac:dyDescent="0.4">
      <c r="A4" s="67" t="s">
        <v>33</v>
      </c>
      <c r="B4" s="10" t="s">
        <v>34</v>
      </c>
      <c r="C4" s="10" t="s">
        <v>104</v>
      </c>
      <c r="E4" s="20"/>
      <c r="F4" s="44"/>
    </row>
    <row r="5" spans="1:8" x14ac:dyDescent="0.35">
      <c r="A5" s="9">
        <v>1</v>
      </c>
      <c r="B5" s="8">
        <v>29</v>
      </c>
      <c r="C5" s="8">
        <v>165</v>
      </c>
      <c r="D5" s="43"/>
      <c r="E5" s="43"/>
      <c r="F5" s="43"/>
      <c r="G5" s="43"/>
      <c r="H5" s="43"/>
    </row>
    <row r="6" spans="1:8" x14ac:dyDescent="0.35">
      <c r="A6" s="6">
        <v>2</v>
      </c>
      <c r="B6" s="7">
        <v>34</v>
      </c>
      <c r="C6" s="7">
        <v>220</v>
      </c>
      <c r="D6" s="12"/>
      <c r="E6" s="12"/>
      <c r="F6" s="12"/>
      <c r="G6" s="12"/>
      <c r="H6" s="12"/>
    </row>
    <row r="7" spans="1:8" x14ac:dyDescent="0.35">
      <c r="A7" s="6">
        <v>3</v>
      </c>
      <c r="B7" s="7">
        <v>51</v>
      </c>
      <c r="C7" s="7">
        <v>330</v>
      </c>
      <c r="D7" s="12"/>
      <c r="E7" s="12"/>
      <c r="F7" s="12"/>
      <c r="G7" s="12"/>
      <c r="H7" s="12"/>
    </row>
    <row r="8" spans="1:8" x14ac:dyDescent="0.35">
      <c r="A8" s="6">
        <v>4</v>
      </c>
      <c r="B8" s="7">
        <v>46</v>
      </c>
      <c r="C8" s="7">
        <v>275</v>
      </c>
      <c r="D8" s="12"/>
      <c r="E8" s="12"/>
      <c r="F8" s="12"/>
      <c r="G8" s="12"/>
      <c r="H8" s="12"/>
    </row>
    <row r="9" spans="1:8" x14ac:dyDescent="0.35">
      <c r="A9" s="9">
        <v>5</v>
      </c>
      <c r="B9" s="7">
        <v>39</v>
      </c>
      <c r="C9" s="7">
        <v>245</v>
      </c>
      <c r="D9" s="12"/>
      <c r="E9" s="12"/>
      <c r="F9" s="12"/>
      <c r="G9" s="12"/>
      <c r="H9" s="12"/>
    </row>
    <row r="10" spans="1:8" x14ac:dyDescent="0.35">
      <c r="A10" s="6">
        <v>6</v>
      </c>
      <c r="B10" s="7">
        <v>22</v>
      </c>
      <c r="C10" s="7">
        <v>110</v>
      </c>
      <c r="D10" s="12"/>
      <c r="E10" s="12"/>
      <c r="F10" s="12"/>
      <c r="G10" s="12"/>
      <c r="H10" s="12"/>
    </row>
    <row r="11" spans="1:8" x14ac:dyDescent="0.35">
      <c r="A11" s="6">
        <v>7</v>
      </c>
      <c r="B11" s="7">
        <v>56</v>
      </c>
      <c r="C11" s="7">
        <v>385</v>
      </c>
      <c r="D11" s="12"/>
      <c r="E11" s="12"/>
      <c r="F11" s="12"/>
      <c r="G11" s="12"/>
      <c r="H11" s="12"/>
    </row>
    <row r="12" spans="1:8" x14ac:dyDescent="0.35">
      <c r="A12" s="6">
        <v>8</v>
      </c>
      <c r="B12" s="7">
        <v>51</v>
      </c>
      <c r="C12" s="7">
        <v>355</v>
      </c>
      <c r="D12" s="12"/>
      <c r="E12" s="12"/>
      <c r="F12" s="12"/>
      <c r="G12" s="12"/>
      <c r="H12" s="12"/>
    </row>
    <row r="13" spans="1:8" x14ac:dyDescent="0.35">
      <c r="A13" s="9">
        <v>9</v>
      </c>
      <c r="B13" s="7">
        <v>34</v>
      </c>
      <c r="C13" s="7">
        <v>192</v>
      </c>
      <c r="D13" s="12"/>
      <c r="E13" s="12"/>
      <c r="F13" s="12"/>
      <c r="G13" s="12"/>
      <c r="H13" s="12"/>
    </row>
    <row r="14" spans="1:8" x14ac:dyDescent="0.35">
      <c r="A14" s="6">
        <v>10</v>
      </c>
      <c r="B14" s="7">
        <v>29</v>
      </c>
      <c r="C14" s="7">
        <v>165</v>
      </c>
      <c r="D14" s="12"/>
      <c r="E14" s="12"/>
      <c r="F14" s="12"/>
      <c r="G14" s="12"/>
      <c r="H14" s="12"/>
    </row>
    <row r="15" spans="1:8" x14ac:dyDescent="0.35">
      <c r="A15" s="6">
        <v>11</v>
      </c>
      <c r="B15" s="7">
        <v>62</v>
      </c>
      <c r="C15" s="7">
        <v>413</v>
      </c>
    </row>
    <row r="16" spans="1:8" x14ac:dyDescent="0.35">
      <c r="A16" s="6">
        <v>12</v>
      </c>
      <c r="B16" s="7">
        <v>34</v>
      </c>
      <c r="C16" s="7">
        <v>203</v>
      </c>
      <c r="D16" s="42"/>
      <c r="E16" s="42"/>
      <c r="G16" s="41"/>
      <c r="H16" s="39"/>
    </row>
    <row r="17" spans="1:8" x14ac:dyDescent="0.35">
      <c r="A17" s="9">
        <v>13</v>
      </c>
      <c r="B17" s="7">
        <v>46</v>
      </c>
      <c r="C17" s="7">
        <v>245</v>
      </c>
      <c r="D17" s="42"/>
      <c r="E17" s="42"/>
      <c r="G17" s="41"/>
      <c r="H17" s="39"/>
    </row>
    <row r="18" spans="1:8" x14ac:dyDescent="0.35">
      <c r="A18" s="6">
        <v>14</v>
      </c>
      <c r="B18" s="7">
        <v>51</v>
      </c>
      <c r="C18" s="7">
        <v>301</v>
      </c>
      <c r="D18" s="42"/>
      <c r="E18" s="42"/>
      <c r="G18" s="40"/>
      <c r="H18" s="39"/>
    </row>
    <row r="19" spans="1:8" x14ac:dyDescent="0.35">
      <c r="A19" s="6">
        <v>15</v>
      </c>
      <c r="B19" s="7">
        <v>39</v>
      </c>
      <c r="C19" s="7">
        <v>220</v>
      </c>
      <c r="G19" s="40"/>
      <c r="H19" s="39"/>
    </row>
    <row r="20" spans="1:8" x14ac:dyDescent="0.35">
      <c r="A20" s="6">
        <v>16</v>
      </c>
      <c r="B20" s="7">
        <v>56</v>
      </c>
      <c r="C20" s="7">
        <v>355</v>
      </c>
    </row>
    <row r="21" spans="1:8" x14ac:dyDescent="0.35">
      <c r="A21" s="9">
        <v>17</v>
      </c>
      <c r="B21" s="7">
        <v>62</v>
      </c>
      <c r="C21" s="7">
        <v>385</v>
      </c>
    </row>
    <row r="22" spans="1:8" x14ac:dyDescent="0.35">
      <c r="A22" s="6">
        <v>18</v>
      </c>
      <c r="B22" s="7">
        <v>68</v>
      </c>
      <c r="C22" s="7">
        <v>413</v>
      </c>
    </row>
    <row r="23" spans="1:8" x14ac:dyDescent="0.35">
      <c r="A23" s="6">
        <v>19</v>
      </c>
      <c r="B23" s="7">
        <v>39</v>
      </c>
      <c r="C23" s="7">
        <v>220</v>
      </c>
    </row>
    <row r="24" spans="1:8" x14ac:dyDescent="0.35">
      <c r="A24" s="6">
        <v>20</v>
      </c>
      <c r="B24" s="7">
        <v>46</v>
      </c>
      <c r="C24" s="7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083DF-709B-4E87-9F6C-C4A9E73857AA}">
  <dimension ref="A1:P19"/>
  <sheetViews>
    <sheetView workbookViewId="0"/>
  </sheetViews>
  <sheetFormatPr defaultColWidth="9.1796875" defaultRowHeight="14.5" x14ac:dyDescent="0.35"/>
  <cols>
    <col min="1" max="1" width="9.1796875" style="23"/>
    <col min="2" max="2" width="16" style="23" customWidth="1"/>
    <col min="3" max="3" width="11.1796875" style="23" customWidth="1"/>
    <col min="4" max="4" width="11.1796875" style="23" bestFit="1" customWidth="1"/>
    <col min="5" max="16384" width="9.1796875" style="23"/>
  </cols>
  <sheetData>
    <row r="1" spans="1:16" x14ac:dyDescent="0.35">
      <c r="A1" t="s">
        <v>2</v>
      </c>
      <c r="B1" s="61" t="s">
        <v>31</v>
      </c>
    </row>
    <row r="3" spans="1:16" x14ac:dyDescent="0.35">
      <c r="A3" s="20"/>
      <c r="B3"/>
      <c r="C3" s="35"/>
      <c r="D3" s="26"/>
      <c r="E3" s="26"/>
    </row>
    <row r="4" spans="1:16" ht="29" x14ac:dyDescent="0.35">
      <c r="A4" s="69" t="s">
        <v>3</v>
      </c>
      <c r="B4" s="69" t="s">
        <v>86</v>
      </c>
    </row>
    <row r="5" spans="1:16" x14ac:dyDescent="0.35">
      <c r="A5" s="89">
        <v>2013</v>
      </c>
      <c r="B5" s="89">
        <v>210</v>
      </c>
    </row>
    <row r="6" spans="1:16" x14ac:dyDescent="0.35">
      <c r="A6" s="89">
        <v>2014</v>
      </c>
      <c r="B6" s="89">
        <v>245</v>
      </c>
    </row>
    <row r="7" spans="1:16" x14ac:dyDescent="0.35">
      <c r="A7" s="89">
        <v>2015</v>
      </c>
      <c r="B7" s="89">
        <v>280</v>
      </c>
    </row>
    <row r="8" spans="1:16" x14ac:dyDescent="0.35">
      <c r="A8" s="89">
        <v>2016</v>
      </c>
      <c r="B8" s="89">
        <v>320</v>
      </c>
    </row>
    <row r="9" spans="1:16" x14ac:dyDescent="0.35">
      <c r="A9" s="89">
        <v>2017</v>
      </c>
      <c r="B9" s="89">
        <v>365</v>
      </c>
    </row>
    <row r="10" spans="1:16" x14ac:dyDescent="0.35">
      <c r="A10" s="89">
        <v>2018</v>
      </c>
      <c r="B10" s="89">
        <v>410</v>
      </c>
    </row>
    <row r="11" spans="1:16" x14ac:dyDescent="0.35">
      <c r="A11" s="89">
        <v>2019</v>
      </c>
      <c r="B11" s="89">
        <v>460</v>
      </c>
      <c r="E11"/>
    </row>
    <row r="12" spans="1:16" x14ac:dyDescent="0.35">
      <c r="A12"/>
      <c r="C12" s="19"/>
      <c r="D12" s="19"/>
    </row>
    <row r="13" spans="1:16" x14ac:dyDescent="0.35">
      <c r="A13" s="32"/>
      <c r="C13"/>
      <c r="D13" s="34"/>
      <c r="E13"/>
      <c r="P13" s="19"/>
    </row>
    <row r="15" spans="1:16" x14ac:dyDescent="0.35">
      <c r="A15"/>
      <c r="C15" s="19"/>
      <c r="D15" s="19"/>
    </row>
    <row r="16" spans="1:16" x14ac:dyDescent="0.35">
      <c r="D16" s="33"/>
      <c r="E16"/>
      <c r="P16" s="19"/>
    </row>
    <row r="17" spans="1:2" x14ac:dyDescent="0.35">
      <c r="A17"/>
    </row>
    <row r="18" spans="1:2" x14ac:dyDescent="0.35">
      <c r="A18" s="32"/>
      <c r="B18"/>
    </row>
    <row r="19" spans="1:2" x14ac:dyDescent="0.35">
      <c r="A19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4.5" x14ac:dyDescent="0.35"/>
  <cols>
    <col min="1" max="1" width="24.54296875" customWidth="1"/>
    <col min="2" max="2" width="15.81640625" customWidth="1"/>
  </cols>
  <sheetData>
    <row r="1" spans="1:12" x14ac:dyDescent="0.35">
      <c r="A1" t="s">
        <v>28</v>
      </c>
    </row>
    <row r="4" spans="1:12" x14ac:dyDescent="0.35">
      <c r="A4" s="20"/>
    </row>
    <row r="5" spans="1:12" ht="15" thickBot="1" x14ac:dyDescent="0.4">
      <c r="A5" s="10" t="s">
        <v>35</v>
      </c>
      <c r="B5" s="10" t="s">
        <v>56</v>
      </c>
    </row>
    <row r="6" spans="1:12" x14ac:dyDescent="0.35">
      <c r="A6" s="9" t="s">
        <v>36</v>
      </c>
      <c r="B6" s="4">
        <v>720</v>
      </c>
    </row>
    <row r="7" spans="1:12" x14ac:dyDescent="0.35">
      <c r="A7" s="6" t="s">
        <v>37</v>
      </c>
      <c r="B7" s="2">
        <v>680</v>
      </c>
      <c r="D7" s="37"/>
      <c r="L7" s="12"/>
    </row>
    <row r="8" spans="1:12" x14ac:dyDescent="0.35">
      <c r="A8" s="6" t="s">
        <v>38</v>
      </c>
      <c r="B8" s="2">
        <v>650</v>
      </c>
    </row>
    <row r="9" spans="1:12" x14ac:dyDescent="0.35">
      <c r="A9" s="6" t="s">
        <v>39</v>
      </c>
      <c r="B9" s="2">
        <v>600</v>
      </c>
    </row>
    <row r="10" spans="1:12" x14ac:dyDescent="0.35">
      <c r="A10" s="6" t="s">
        <v>40</v>
      </c>
      <c r="B10" s="2">
        <v>580</v>
      </c>
      <c r="D10" s="37"/>
      <c r="L10" s="12"/>
    </row>
    <row r="11" spans="1:12" x14ac:dyDescent="0.35">
      <c r="A11" s="6" t="s">
        <v>41</v>
      </c>
      <c r="B11" s="2">
        <v>560</v>
      </c>
      <c r="D11" s="37"/>
    </row>
    <row r="12" spans="1:12" x14ac:dyDescent="0.35">
      <c r="A12" s="6" t="s">
        <v>42</v>
      </c>
      <c r="B12" s="2">
        <v>530</v>
      </c>
    </row>
    <row r="13" spans="1:12" x14ac:dyDescent="0.35">
      <c r="A13" s="6" t="s">
        <v>43</v>
      </c>
      <c r="B13" s="2">
        <v>500</v>
      </c>
      <c r="D13" s="37"/>
      <c r="L13" s="12"/>
    </row>
    <row r="14" spans="1:12" x14ac:dyDescent="0.35">
      <c r="A14" s="6" t="s">
        <v>44</v>
      </c>
      <c r="B14" s="2">
        <v>470</v>
      </c>
    </row>
    <row r="15" spans="1:12" x14ac:dyDescent="0.35">
      <c r="A15" s="6" t="s">
        <v>45</v>
      </c>
      <c r="B15" s="2">
        <v>450</v>
      </c>
    </row>
    <row r="16" spans="1:12" x14ac:dyDescent="0.35">
      <c r="A16" s="6" t="s">
        <v>46</v>
      </c>
      <c r="B16" s="2">
        <v>430</v>
      </c>
      <c r="D16" s="37"/>
      <c r="L16" s="12"/>
    </row>
    <row r="17" spans="1:12" x14ac:dyDescent="0.35">
      <c r="A17" s="6" t="s">
        <v>47</v>
      </c>
      <c r="B17" s="2">
        <v>410</v>
      </c>
    </row>
    <row r="18" spans="1:12" x14ac:dyDescent="0.35">
      <c r="A18" s="6" t="s">
        <v>48</v>
      </c>
      <c r="B18" s="2">
        <v>390</v>
      </c>
    </row>
    <row r="19" spans="1:12" x14ac:dyDescent="0.35">
      <c r="A19" s="6" t="s">
        <v>49</v>
      </c>
      <c r="B19" s="2">
        <v>370</v>
      </c>
      <c r="D19" s="37"/>
      <c r="L19" s="12"/>
    </row>
    <row r="20" spans="1:12" x14ac:dyDescent="0.35">
      <c r="A20" s="6" t="s">
        <v>50</v>
      </c>
      <c r="B20" s="2">
        <v>350</v>
      </c>
    </row>
    <row r="21" spans="1:12" x14ac:dyDescent="0.35">
      <c r="A21" s="6" t="s">
        <v>51</v>
      </c>
      <c r="B21" s="2">
        <v>330</v>
      </c>
    </row>
    <row r="22" spans="1:12" x14ac:dyDescent="0.35">
      <c r="A22" s="6" t="s">
        <v>52</v>
      </c>
      <c r="B22" s="2">
        <v>310</v>
      </c>
      <c r="L22" s="12"/>
    </row>
    <row r="23" spans="1:12" x14ac:dyDescent="0.35">
      <c r="A23" s="6" t="s">
        <v>53</v>
      </c>
      <c r="B23" s="2">
        <v>290</v>
      </c>
      <c r="D23" s="36"/>
    </row>
    <row r="24" spans="1:12" x14ac:dyDescent="0.35">
      <c r="A24" s="6" t="s">
        <v>54</v>
      </c>
      <c r="B24" s="2">
        <v>270</v>
      </c>
    </row>
    <row r="25" spans="1:12" x14ac:dyDescent="0.35">
      <c r="A25" s="6" t="s">
        <v>55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workbookViewId="0"/>
  </sheetViews>
  <sheetFormatPr defaultRowHeight="14.5" x14ac:dyDescent="0.35"/>
  <cols>
    <col min="1" max="1" width="18.54296875" customWidth="1"/>
    <col min="2" max="2" width="14.1796875" customWidth="1"/>
    <col min="3" max="7" width="10.26953125" customWidth="1"/>
    <col min="8" max="8" width="6.54296875" customWidth="1"/>
    <col min="9" max="10" width="5.54296875" customWidth="1"/>
    <col min="11" max="11" width="6.54296875" customWidth="1"/>
    <col min="12" max="15" width="8.1796875" customWidth="1"/>
    <col min="16" max="16" width="11.1796875" bestFit="1" customWidth="1"/>
  </cols>
  <sheetData>
    <row r="1" spans="1:13" x14ac:dyDescent="0.35">
      <c r="A1" s="20" t="s">
        <v>29</v>
      </c>
      <c r="B1" s="21"/>
      <c r="C1" s="19"/>
      <c r="D1" s="12"/>
    </row>
    <row r="2" spans="1:13" x14ac:dyDescent="0.35">
      <c r="A2" s="20"/>
      <c r="B2" s="1"/>
      <c r="C2" s="19"/>
    </row>
    <row r="3" spans="1:13" x14ac:dyDescent="0.35">
      <c r="A3" s="5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46.5" customHeight="1" thickBot="1" x14ac:dyDescent="0.4">
      <c r="A4" s="53" t="s">
        <v>58</v>
      </c>
      <c r="B4" s="53" t="s">
        <v>57</v>
      </c>
      <c r="C4" s="92" t="s">
        <v>98</v>
      </c>
      <c r="D4" s="93" t="s">
        <v>99</v>
      </c>
      <c r="E4" s="93" t="s">
        <v>100</v>
      </c>
      <c r="F4" s="93" t="s">
        <v>101</v>
      </c>
      <c r="G4" s="93" t="s">
        <v>102</v>
      </c>
      <c r="H4" s="51"/>
      <c r="I4" s="51"/>
      <c r="J4" s="51"/>
      <c r="K4" s="51"/>
      <c r="L4" s="51"/>
    </row>
    <row r="5" spans="1:13" ht="16" thickBot="1" x14ac:dyDescent="0.4">
      <c r="A5" s="70">
        <v>1.4</v>
      </c>
      <c r="B5" s="55">
        <v>70</v>
      </c>
      <c r="C5" s="94"/>
      <c r="D5" s="94"/>
      <c r="E5" s="94"/>
      <c r="F5" s="94"/>
      <c r="G5" s="94"/>
      <c r="H5" s="51"/>
      <c r="I5" s="51"/>
      <c r="J5" s="51"/>
      <c r="K5" s="51"/>
      <c r="L5" s="51"/>
    </row>
    <row r="6" spans="1:13" ht="16" thickBot="1" x14ac:dyDescent="0.4">
      <c r="A6" s="71">
        <v>1.5</v>
      </c>
      <c r="B6" s="56">
        <v>73</v>
      </c>
      <c r="C6" s="94"/>
      <c r="D6" s="94"/>
      <c r="E6" s="94"/>
      <c r="F6" s="94"/>
      <c r="G6" s="94"/>
      <c r="H6" s="51"/>
      <c r="I6" s="51"/>
      <c r="J6" s="51"/>
      <c r="K6" s="51"/>
      <c r="L6" s="51"/>
    </row>
    <row r="7" spans="1:13" ht="16" thickBot="1" x14ac:dyDescent="0.4">
      <c r="A7" s="71">
        <v>2</v>
      </c>
      <c r="B7" s="56">
        <v>90</v>
      </c>
      <c r="C7" s="94"/>
      <c r="D7" s="94"/>
      <c r="E7" s="94"/>
      <c r="F7" s="94"/>
      <c r="G7" s="94"/>
      <c r="H7" s="51"/>
      <c r="I7" s="51"/>
      <c r="J7" s="51"/>
      <c r="K7" s="51"/>
      <c r="L7" s="51"/>
    </row>
    <row r="8" spans="1:13" ht="16" thickBot="1" x14ac:dyDescent="0.4">
      <c r="A8" s="71">
        <v>2.1</v>
      </c>
      <c r="B8" s="56">
        <v>95</v>
      </c>
      <c r="C8" s="94"/>
      <c r="D8" s="94"/>
      <c r="E8" s="94"/>
      <c r="F8" s="94"/>
      <c r="G8" s="94"/>
      <c r="H8" s="51"/>
      <c r="I8" s="51"/>
      <c r="J8" s="51"/>
      <c r="K8" s="51"/>
      <c r="L8" s="51"/>
    </row>
    <row r="9" spans="1:13" ht="16" thickBot="1" x14ac:dyDescent="0.4">
      <c r="A9" s="71">
        <v>2.4</v>
      </c>
      <c r="B9" s="56">
        <v>100</v>
      </c>
      <c r="C9" s="94"/>
      <c r="D9" s="94"/>
      <c r="E9" s="94"/>
      <c r="F9" s="94"/>
      <c r="G9" s="94"/>
      <c r="H9" s="51"/>
      <c r="I9" s="51"/>
      <c r="J9" s="51"/>
      <c r="K9" s="51"/>
      <c r="L9" s="51"/>
    </row>
    <row r="10" spans="1:13" ht="16" thickBot="1" x14ac:dyDescent="0.4">
      <c r="A10" s="71">
        <v>1.9</v>
      </c>
      <c r="B10" s="56">
        <v>82</v>
      </c>
      <c r="C10" s="94"/>
      <c r="D10" s="94"/>
      <c r="E10" s="94"/>
      <c r="F10" s="94"/>
      <c r="G10" s="94"/>
      <c r="H10" s="51"/>
      <c r="I10" s="51"/>
      <c r="J10" s="51"/>
      <c r="K10" s="51"/>
      <c r="L10" s="51"/>
    </row>
    <row r="11" spans="1:13" ht="16" thickBot="1" x14ac:dyDescent="0.4">
      <c r="A11" s="71">
        <v>2.2000000000000002</v>
      </c>
      <c r="B11" s="56">
        <v>92</v>
      </c>
      <c r="C11" s="94"/>
      <c r="D11" s="94"/>
      <c r="E11" s="94"/>
      <c r="F11" s="94"/>
      <c r="G11" s="94"/>
      <c r="H11" s="51"/>
      <c r="I11" s="51"/>
      <c r="J11" s="51"/>
      <c r="K11" s="51"/>
      <c r="L11" s="51"/>
    </row>
    <row r="12" spans="1:13" ht="16" thickBot="1" x14ac:dyDescent="0.4">
      <c r="A12" s="70">
        <v>2.6</v>
      </c>
      <c r="B12" s="55">
        <v>105</v>
      </c>
      <c r="C12" s="94"/>
      <c r="D12" s="94"/>
      <c r="E12" s="94"/>
      <c r="F12" s="94"/>
      <c r="G12" s="94"/>
      <c r="H12" s="51"/>
      <c r="I12" s="51"/>
      <c r="J12" s="51"/>
      <c r="K12" s="51"/>
      <c r="L12" s="51"/>
    </row>
    <row r="13" spans="1:13" ht="16" thickBot="1" x14ac:dyDescent="0.4">
      <c r="A13" s="71">
        <v>2.2999999999999998</v>
      </c>
      <c r="B13" s="56">
        <v>98</v>
      </c>
      <c r="C13" s="94"/>
      <c r="D13" s="94"/>
      <c r="E13" s="94"/>
      <c r="F13" s="94"/>
      <c r="G13" s="94"/>
      <c r="H13" s="51"/>
      <c r="I13" s="51"/>
      <c r="J13" s="51"/>
      <c r="K13" s="51"/>
      <c r="L13" s="51"/>
    </row>
    <row r="14" spans="1:13" ht="16" thickBot="1" x14ac:dyDescent="0.4">
      <c r="A14" s="71">
        <v>2</v>
      </c>
      <c r="B14" s="56">
        <v>86</v>
      </c>
      <c r="C14" s="94"/>
      <c r="D14" s="94"/>
      <c r="E14" s="94"/>
      <c r="F14" s="94"/>
      <c r="G14" s="94"/>
    </row>
    <row r="15" spans="1:13" ht="16" thickBot="1" x14ac:dyDescent="0.4">
      <c r="A15" s="71">
        <v>2.1</v>
      </c>
      <c r="B15" s="56">
        <v>90</v>
      </c>
      <c r="C15" s="94"/>
      <c r="D15" s="94"/>
      <c r="E15" s="94"/>
      <c r="F15" s="94"/>
      <c r="G15" s="94"/>
    </row>
    <row r="16" spans="1:13" ht="16" thickBot="1" x14ac:dyDescent="0.4">
      <c r="A16" s="71">
        <v>1.8</v>
      </c>
      <c r="B16" s="56">
        <v>80</v>
      </c>
      <c r="C16" s="94"/>
      <c r="D16" s="94"/>
      <c r="E16" s="94"/>
      <c r="F16" s="94"/>
      <c r="G16" s="94"/>
    </row>
    <row r="17" spans="1:7" ht="16" thickBot="1" x14ac:dyDescent="0.4">
      <c r="A17" s="71">
        <v>2.5</v>
      </c>
      <c r="B17" s="56">
        <v>104</v>
      </c>
      <c r="C17" s="94"/>
      <c r="D17" s="94"/>
      <c r="E17" s="94"/>
      <c r="F17" s="94"/>
      <c r="G17" s="94"/>
    </row>
    <row r="18" spans="1:7" ht="16" thickBot="1" x14ac:dyDescent="0.4">
      <c r="A18" s="71">
        <v>2.7</v>
      </c>
      <c r="B18" s="56">
        <v>110</v>
      </c>
      <c r="C18" s="94"/>
      <c r="D18" s="94"/>
      <c r="E18" s="94"/>
      <c r="F18" s="94"/>
      <c r="G18" s="94"/>
    </row>
    <row r="19" spans="1:7" ht="16" thickBot="1" x14ac:dyDescent="0.4">
      <c r="A19" s="70">
        <v>2.8</v>
      </c>
      <c r="B19" s="55">
        <v>115</v>
      </c>
      <c r="C19" s="94"/>
      <c r="D19" s="94"/>
      <c r="E19" s="94"/>
      <c r="F19" s="94"/>
      <c r="G19" s="94"/>
    </row>
    <row r="20" spans="1:7" ht="16" thickBot="1" x14ac:dyDescent="0.4">
      <c r="A20" s="71">
        <v>2.2000000000000002</v>
      </c>
      <c r="B20" s="56">
        <v>94</v>
      </c>
      <c r="C20" s="94"/>
      <c r="D20" s="94"/>
      <c r="E20" s="94"/>
      <c r="F20" s="94"/>
      <c r="G20" s="94"/>
    </row>
    <row r="21" spans="1:7" ht="16" thickBot="1" x14ac:dyDescent="0.4">
      <c r="A21" s="71">
        <v>2.4</v>
      </c>
      <c r="B21" s="56">
        <v>100</v>
      </c>
      <c r="C21" s="94"/>
      <c r="D21" s="94"/>
      <c r="E21" s="94"/>
      <c r="F21" s="94"/>
      <c r="G21" s="94"/>
    </row>
    <row r="22" spans="1:7" ht="16" thickBot="1" x14ac:dyDescent="0.4">
      <c r="A22" s="71">
        <v>2.6</v>
      </c>
      <c r="B22" s="56">
        <v>108</v>
      </c>
      <c r="C22" s="94"/>
      <c r="D22" s="94"/>
      <c r="E22" s="94"/>
      <c r="F22" s="94"/>
      <c r="G22" s="94"/>
    </row>
    <row r="23" spans="1:7" ht="16" thickBot="1" x14ac:dyDescent="0.4">
      <c r="A23" s="71">
        <v>2.1</v>
      </c>
      <c r="B23" s="56">
        <v>92</v>
      </c>
      <c r="C23" s="94"/>
      <c r="D23" s="94"/>
      <c r="E23" s="94"/>
      <c r="F23" s="94"/>
      <c r="G23" s="94"/>
    </row>
    <row r="24" spans="1:7" ht="16" thickBot="1" x14ac:dyDescent="0.4">
      <c r="A24" s="71">
        <v>2</v>
      </c>
      <c r="B24" s="56">
        <v>88</v>
      </c>
      <c r="C24" s="94"/>
      <c r="D24" s="94"/>
      <c r="E24" s="94"/>
      <c r="F24" s="94"/>
      <c r="G24" s="94"/>
    </row>
    <row r="25" spans="1:7" ht="16" thickBot="1" x14ac:dyDescent="0.4">
      <c r="A25" s="71">
        <v>2.2999999999999998</v>
      </c>
      <c r="B25" s="56">
        <v>96</v>
      </c>
      <c r="C25" s="94"/>
      <c r="D25" s="94"/>
      <c r="E25" s="94"/>
      <c r="F25" s="94"/>
      <c r="G25" s="94"/>
    </row>
    <row r="27" spans="1:7" x14ac:dyDescent="0.35">
      <c r="D27" s="12"/>
    </row>
    <row r="28" spans="1:7" x14ac:dyDescent="0.35">
      <c r="D28" s="12"/>
      <c r="E28" s="31"/>
    </row>
    <row r="32" spans="1:7" x14ac:dyDescent="0.35">
      <c r="E32" s="13"/>
    </row>
    <row r="34" spans="4:5" x14ac:dyDescent="0.35">
      <c r="D34" s="12"/>
      <c r="E34" s="30"/>
    </row>
    <row r="35" spans="4:5" x14ac:dyDescent="0.35">
      <c r="D35" s="12"/>
    </row>
    <row r="39" spans="4:5" x14ac:dyDescent="0.35">
      <c r="D39" s="12"/>
    </row>
    <row r="40" spans="4:5" x14ac:dyDescent="0.35">
      <c r="D40" s="12"/>
      <c r="E40" s="22"/>
    </row>
    <row r="44" spans="4:5" x14ac:dyDescent="0.35">
      <c r="D44" s="12"/>
      <c r="E44" s="29"/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4.5" x14ac:dyDescent="0.35"/>
  <cols>
    <col min="1" max="1" width="22.54296875" customWidth="1"/>
  </cols>
  <sheetData>
    <row r="1" spans="1:1" x14ac:dyDescent="0.35">
      <c r="A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1246AD-7074-4BD9-A58C-3870AFC310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853F00-8FD0-49F5-8B9F-567FE4B01AAB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3.xml><?xml version="1.0" encoding="utf-8"?>
<ds:datastoreItem xmlns:ds="http://schemas.openxmlformats.org/officeDocument/2006/customXml" ds:itemID="{CDB9D095-58F9-4BC5-B182-895620591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Toni Milun</cp:lastModifiedBy>
  <dcterms:created xsi:type="dcterms:W3CDTF">2018-07-18T04:58:41Z</dcterms:created>
  <dcterms:modified xsi:type="dcterms:W3CDTF">2024-09-06T21:20:20Z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