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13_ncr:1_{37A55F30-AFA5-4FE7-88EA-C661F65617A9}" xr6:coauthVersionLast="47" xr6:coauthVersionMax="47" xr10:uidLastSave="{00000000-0000-0000-0000-000000000000}"/>
  <bookViews>
    <workbookView xWindow="1470" yWindow="1470" windowWidth="22410" windowHeight="11385" firstSheet="4" activeTab="15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" l="1"/>
  <c r="L7" i="4"/>
  <c r="L6" i="4"/>
  <c r="K7" i="4"/>
  <c r="K6" i="4"/>
  <c r="J7" i="4"/>
  <c r="J6" i="4"/>
  <c r="F8" i="4"/>
  <c r="D8" i="4"/>
  <c r="E8" i="4"/>
  <c r="C8" i="4"/>
  <c r="F7" i="4"/>
  <c r="F6" i="4"/>
  <c r="B14" i="9"/>
  <c r="B11" i="9"/>
  <c r="C8" i="9"/>
  <c r="B8" i="9"/>
  <c r="N19" i="9"/>
  <c r="L19" i="9"/>
  <c r="E31" i="10"/>
  <c r="D31" i="10"/>
  <c r="H8" i="30" l="1"/>
  <c r="H7" i="30"/>
</calcChain>
</file>

<file path=xl/sharedStrings.xml><?xml version="1.0" encoding="utf-8"?>
<sst xmlns="http://schemas.openxmlformats.org/spreadsheetml/2006/main" count="234" uniqueCount="177">
  <si>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</si>
  <si>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</si>
  <si>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</si>
  <si>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</si>
  <si>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</si>
  <si>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</si>
  <si>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</si>
  <si>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</si>
  <si>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</si>
  <si>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</si>
  <si>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</si>
  <si>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</si>
  <si>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</si>
  <si>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</si>
  <si>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</si>
  <si>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</si>
  <si>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</si>
  <si>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</si>
  <si>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</si>
  <si>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</si>
  <si>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</si>
  <si>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</si>
  <si>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</si>
  <si>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</si>
  <si>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</si>
  <si>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</si>
  <si>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</si>
  <si>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</si>
  <si>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</si>
  <si>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</si>
  <si>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</si>
  <si>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</si>
  <si>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</si>
  <si>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</si>
  <si>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</si>
  <si>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</si>
  <si>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</si>
  <si>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</si>
  <si>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</si>
  <si>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</si>
  <si>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</si>
  <si>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</si>
  <si>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</si>
  <si>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</si>
  <si>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</si>
  <si>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</si>
  <si>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</si>
  <si>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</si>
  <si>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</si>
  <si>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</si>
  <si>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</si>
  <si>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</si>
  <si>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</si>
  <si>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</si>
  <si>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</si>
  <si>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</si>
  <si>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</si>
  <si>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</si>
  <si>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</si>
  <si>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</si>
  <si>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</si>
  <si>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</si>
  <si>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</si>
  <si>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</si>
  <si>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</si>
  <si>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</si>
  <si>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</si>
  <si>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</si>
  <si>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</si>
  <si>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</si>
  <si>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</si>
  <si>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</si>
  <si>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</si>
  <si>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</si>
  <si>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</si>
  <si>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</si>
  <si>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</si>
  <si>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</si>
  <si>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</si>
  <si>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</si>
  <si>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</si>
  <si>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</si>
  <si>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</si>
  <si>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</si>
  <si>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</si>
  <si>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</si>
  <si>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</si>
  <si>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Broj klikova (000)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</si>
  <si>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</si>
  <si>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</si>
  <si>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</si>
  <si>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</si>
  <si>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</si>
  <si>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</si>
  <si>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</si>
  <si>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</si>
  <si>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</si>
  <si>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</si>
  <si>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</si>
  <si>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</si>
  <si>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</si>
  <si>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</si>
  <si>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</si>
  <si>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</si>
  <si>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</si>
  <si>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</si>
  <si>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</si>
  <si>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</si>
  <si>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</si>
  <si>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</si>
  <si>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</si>
  <si>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</si>
  <si>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</si>
  <si>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</si>
  <si>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</si>
  <si>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</si>
  <si>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</si>
  <si>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</si>
  <si>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</si>
  <si>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1. Zadatak</t>
  </si>
  <si>
    <t>Broj posjeta slijedi normalnu razdiobu jer koeficijent zaobljenosti iznosi -0,58991 (nalazi se između -2 i 2), a koeficijent asimetrije iznosi 0,142091 (nalazi se između -0,5 i 0,5).</t>
  </si>
  <si>
    <t>Greška mjerenja</t>
  </si>
  <si>
    <t>Intervali pouzdanosti</t>
  </si>
  <si>
    <t>aritmetička sredina=</t>
  </si>
  <si>
    <t>stand. Dev. =</t>
  </si>
  <si>
    <t>Interval u kojem se nalazi 95% središnjih klikova na oglas je od 9600 klikova do 14400 klikova.</t>
  </si>
  <si>
    <t>Vjerojatnije je da će broj klikova biti manji od 13000.</t>
  </si>
  <si>
    <t>Vjerojatnost da broj klikova bude manji od 12700 je 81%.</t>
  </si>
  <si>
    <t>Vrijednost koja odvaja 33% najvećeg broja klikova iznosi 12351,93 klikova.</t>
  </si>
  <si>
    <t>SUMMARY</t>
  </si>
  <si>
    <t>Groups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</si>
  <si>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</si>
  <si>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</si>
  <si>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</si>
  <si>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</si>
  <si>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</si>
  <si>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</si>
  <si>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</si>
  <si>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</si>
  <si>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</si>
  <si>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</si>
  <si>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</si>
  <si>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</si>
  <si>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</si>
  <si>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H0= Ne postoji statistički značajna razlika u broju konverzija između triju kampanja.</t>
  </si>
  <si>
    <t>Anova: Single FactorM20</t>
  </si>
  <si>
    <t>H1= Postoji statistički značajna razlika u broju konverzija između triju kampanja.</t>
  </si>
  <si>
    <t>c) P-vrijednost iznosi 7,74089E-06, što je manje od 0,05 pa iz tog razloga prihvaćamo H1. Postoji značajna razlika u broju konverzija između triju kampanja.</t>
  </si>
  <si>
    <t>Mislim da postoji značajna razlika između kampanja A i C, te B i C, a ne postoji imeđu kampanja A i B.</t>
  </si>
  <si>
    <t>H0= Ne postoji značajna razlika u varijancama</t>
  </si>
  <si>
    <t>H1= Postoji značajna razlika u varijancama</t>
  </si>
  <si>
    <t>F-test</t>
  </si>
  <si>
    <t>F-Test Two-Sample for Variances</t>
  </si>
  <si>
    <t>Observations</t>
  </si>
  <si>
    <t>P(F&lt;=f) one-tail</t>
  </si>
  <si>
    <t>F Critical one-tail</t>
  </si>
  <si>
    <t>Prihvaćamo H0, zato što je p&gt;0,05, Nema značajne razlike u varijancama.</t>
  </si>
  <si>
    <t>t-Test: Two-Sample Assuming Equal Variances</t>
  </si>
  <si>
    <t>Variable 1</t>
  </si>
  <si>
    <t>Variable 2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</si>
  <si>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</si>
  <si>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</si>
  <si>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</si>
  <si>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</si>
  <si>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</si>
  <si>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</si>
  <si>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</si>
  <si>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H0= Nema značajne razlike u broju bodova prije i poslije demonstratura.</t>
  </si>
  <si>
    <t>H1= Ima značajne razlike u broju bodova prije i poslije demonstratura.</t>
  </si>
  <si>
    <t>P&lt;0,05 pa prihvaćamo H1.  Ima značajne razlike u broju bodova prije i poslije demonstratura.</t>
  </si>
  <si>
    <t>H0=Ne postoji statistički značajna razlika u broju prodanih proizvoda s obzirom na to u kojem se centru prodaju.</t>
  </si>
  <si>
    <t>H1=Postoji statistički značajna razlika u broju prodanih proizvoda s obzirom na to u kojem se centru prodaju.</t>
  </si>
  <si>
    <t>Teorijske vrijednosti</t>
  </si>
  <si>
    <t>p=</t>
  </si>
  <si>
    <t>Prihvaćamo H0 jer je p&gt;0,05.</t>
  </si>
  <si>
    <t>Ne postoji statistički značajna razlika u broju prodanih proizvoda s obzirom na to u kojem se centru prodaju.</t>
  </si>
  <si>
    <t>CHISQ-TEST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</si>
</sst>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2" xfId="0" applyFill="1" applyBorder="1" applyAlignment="1"/>
    <xf numFmtId="0" fontId="0" fillId="0" borderId="9" xfId="0" applyFill="1" applyBorder="1" applyAlignment="1"/>
    <xf numFmtId="0" fontId="6" fillId="0" borderId="13" xfId="0" applyFont="1" applyFill="1" applyBorder="1" applyAlignment="1">
      <alignment horizontal="center"/>
    </xf>
    <xf numFmtId="0" fontId="13" fillId="5" borderId="0" xfId="0" applyFont="1" applyFill="1"/>
    <xf numFmtId="0" fontId="0" fillId="5" borderId="0" xfId="0" applyFill="1" applyBorder="1" applyAlignment="1"/>
    <xf numFmtId="0" fontId="0" fillId="6" borderId="0" xfId="0" applyFill="1" applyBorder="1" applyAlignment="1"/>
    <xf numFmtId="0" fontId="0" fillId="0" borderId="8" xfId="0" applyFill="1" applyBorder="1" applyAlignment="1"/>
    <xf numFmtId="0" fontId="13" fillId="0" borderId="9" xfId="0" applyFont="1" applyBorder="1"/>
    <xf numFmtId="0" fontId="0" fillId="0" borderId="9" xfId="0" applyBorder="1"/>
    <xf numFmtId="0" fontId="0" fillId="0" borderId="10" xfId="0" applyBorder="1"/>
    <xf numFmtId="0" fontId="13" fillId="0" borderId="14" xfId="0" applyFont="1" applyFill="1" applyBorder="1"/>
    <xf numFmtId="0" fontId="13" fillId="6" borderId="15" xfId="0" applyFont="1" applyFill="1" applyBorder="1" applyAlignment="1">
      <alignment horizontal="center"/>
    </xf>
    <xf numFmtId="0" fontId="13" fillId="0" borderId="16" xfId="0" applyFont="1" applyBorder="1"/>
    <xf numFmtId="0" fontId="13" fillId="0" borderId="17" xfId="0" applyFont="1" applyBorder="1"/>
    <xf numFmtId="0" fontId="13" fillId="7" borderId="16" xfId="0" applyFont="1" applyFill="1" applyBorder="1"/>
    <xf numFmtId="0" fontId="13" fillId="7" borderId="17" xfId="0" applyFont="1" applyFill="1" applyBorder="1"/>
    <xf numFmtId="0" fontId="13" fillId="7" borderId="18" xfId="0" applyFont="1" applyFill="1" applyBorder="1"/>
    <xf numFmtId="0" fontId="13" fillId="7" borderId="19" xfId="0" applyFont="1" applyFill="1" applyBorder="1"/>
    <xf numFmtId="10" fontId="0" fillId="0" borderId="0" xfId="0" applyNumberFormat="1"/>
    <xf numFmtId="0" fontId="0" fillId="6" borderId="0" xfId="0" applyFill="1"/>
    <xf numFmtId="0" fontId="0" fillId="8" borderId="0" xfId="0" applyFill="1"/>
    <xf numFmtId="9" fontId="0" fillId="8" borderId="0" xfId="1" applyFont="1" applyFill="1"/>
    <xf numFmtId="0" fontId="0" fillId="9" borderId="0" xfId="0" applyFill="1"/>
    <xf numFmtId="9" fontId="0" fillId="9" borderId="0" xfId="1" applyFont="1" applyFill="1"/>
    <xf numFmtId="0" fontId="0" fillId="10" borderId="0" xfId="0" applyFill="1"/>
    <xf numFmtId="2" fontId="0" fillId="10" borderId="0" xfId="0" applyNumberFormat="1" applyFill="1"/>
    <xf numFmtId="0" fontId="6" fillId="10" borderId="13" xfId="0" applyFont="1" applyFill="1" applyBorder="1" applyAlignment="1">
      <alignment horizontal="center"/>
    </xf>
    <xf numFmtId="0" fontId="0" fillId="10" borderId="0" xfId="0" applyFill="1" applyBorder="1" applyAlignment="1"/>
    <xf numFmtId="0" fontId="0" fillId="0" borderId="14" xfId="0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6" fillId="0" borderId="21" xfId="0" applyFont="1" applyFill="1" applyBorder="1" applyAlignment="1">
      <alignment horizontal="center"/>
    </xf>
    <xf numFmtId="0" fontId="0" fillId="0" borderId="16" xfId="0" applyFill="1" applyBorder="1" applyAlignment="1"/>
    <xf numFmtId="0" fontId="0" fillId="0" borderId="22" xfId="0" applyFill="1" applyBorder="1" applyAlignment="1"/>
    <xf numFmtId="0" fontId="6" fillId="0" borderId="23" xfId="0" applyFont="1" applyFill="1" applyBorder="1" applyAlignment="1">
      <alignment horizontal="center"/>
    </xf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24" xfId="0" applyFill="1" applyBorder="1" applyAlignment="1"/>
    <xf numFmtId="0" fontId="0" fillId="0" borderId="19" xfId="0" applyFill="1" applyBorder="1" applyAlignment="1"/>
    <xf numFmtId="0" fontId="0" fillId="11" borderId="0" xfId="0" applyFill="1"/>
    <xf numFmtId="0" fontId="0" fillId="11" borderId="0" xfId="0" applyFill="1" applyAlignment="1">
      <alignment horizontal="right"/>
    </xf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2</xdr:row>
      <xdr:rowOff>66675</xdr:rowOff>
    </xdr:from>
    <xdr:to>
      <xdr:col>18</xdr:col>
      <xdr:colOff>48260</xdr:colOff>
      <xdr:row>16</xdr:row>
      <xdr:rowOff>84455</xdr:rowOff>
    </xdr:to>
    <xdr:pic>
      <xdr:nvPicPr>
        <xdr:cNvPr id="3" name="Picture 14">
          <a:extLst>
            <a:ext uri="{FF2B5EF4-FFF2-40B4-BE49-F238E27FC236}">
              <a16:creationId xmlns:a16="http://schemas.microsoft.com/office/drawing/2014/main" id="{7826F3E5-1555-4169-A089-67A54E547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7675"/>
          <a:ext cx="4858385" cy="2684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topLeftCell="A8" workbookViewId="0">
      <selection activeCell="D1" sqref="D1"/>
    </sheetView>
  </sheetViews>
  <sheetFormatPr defaultColWidth="8.7109375" defaultRowHeight="15" x14ac:dyDescent="0.25"/>
  <cols>
    <col min="1" max="1" width="17.5703125" style="77" customWidth="1"/>
    <col min="2" max="2" width="11.28515625" style="77" customWidth="1"/>
    <col min="3" max="3" width="8.7109375" style="77"/>
    <col min="4" max="4" width="10.7109375" style="77" customWidth="1"/>
    <col min="5" max="6" width="8.7109375" style="77"/>
    <col min="7" max="7" width="10.85546875" style="77" bestFit="1" customWidth="1"/>
    <col min="8" max="16384" width="8.7109375" style="77"/>
  </cols>
  <sheetData>
    <row r="1" spans="1:9" ht="26.25" x14ac:dyDescent="0.4">
      <c r="A1" s="76"/>
      <c r="D1" s="78" t="s">
        <v>11</v>
      </c>
      <c r="G1" s="76"/>
      <c r="I1" s="77" t="s">
        <v>12</v>
      </c>
    </row>
    <row r="2" spans="1:9" x14ac:dyDescent="0.25">
      <c r="D2" s="77" t="s">
        <v>62</v>
      </c>
      <c r="I2" s="77" t="s">
        <v>63</v>
      </c>
    </row>
    <row r="3" spans="1:9" x14ac:dyDescent="0.25">
      <c r="D3" s="95" t="s">
        <v>105</v>
      </c>
    </row>
    <row r="5" spans="1:9" x14ac:dyDescent="0.25">
      <c r="A5" s="79"/>
      <c r="B5" s="96" t="s">
        <v>13</v>
      </c>
      <c r="C5" s="97"/>
      <c r="D5" s="98"/>
      <c r="E5" s="96" t="s">
        <v>14</v>
      </c>
      <c r="F5" s="97"/>
      <c r="G5" s="98"/>
      <c r="H5" s="80"/>
    </row>
    <row r="6" spans="1:9" ht="30" x14ac:dyDescent="0.25">
      <c r="A6" s="79" t="s">
        <v>15</v>
      </c>
      <c r="B6" s="80" t="s">
        <v>16</v>
      </c>
      <c r="C6" s="80" t="s">
        <v>17</v>
      </c>
      <c r="D6" s="80" t="s">
        <v>18</v>
      </c>
      <c r="E6" s="80" t="s">
        <v>19</v>
      </c>
      <c r="F6" s="80" t="s">
        <v>20</v>
      </c>
      <c r="G6" s="80" t="s">
        <v>21</v>
      </c>
      <c r="H6" s="80" t="s">
        <v>22</v>
      </c>
    </row>
    <row r="7" spans="1:9" x14ac:dyDescent="0.25">
      <c r="A7" s="79" t="s">
        <v>23</v>
      </c>
      <c r="B7" s="81">
        <v>13</v>
      </c>
      <c r="C7" s="81">
        <v>13</v>
      </c>
      <c r="D7" s="81">
        <v>13</v>
      </c>
      <c r="E7" s="81">
        <v>13</v>
      </c>
      <c r="F7" s="81">
        <v>13</v>
      </c>
      <c r="G7" s="81">
        <v>13</v>
      </c>
      <c r="H7" s="81">
        <f>SUM(B7:G7)</f>
        <v>78</v>
      </c>
    </row>
    <row r="8" spans="1:9" ht="30" x14ac:dyDescent="0.25">
      <c r="A8" s="82" t="s">
        <v>24</v>
      </c>
      <c r="B8" s="83">
        <v>30</v>
      </c>
      <c r="C8" s="83">
        <v>30</v>
      </c>
      <c r="D8" s="83">
        <v>30</v>
      </c>
      <c r="E8" s="83">
        <v>30</v>
      </c>
      <c r="F8" s="83">
        <v>30</v>
      </c>
      <c r="G8" s="83">
        <v>30</v>
      </c>
      <c r="H8" s="83">
        <f>SUM(B8:G8)</f>
        <v>180</v>
      </c>
    </row>
    <row r="11" spans="1:9" x14ac:dyDescent="0.25">
      <c r="A11" s="84" t="s">
        <v>25</v>
      </c>
    </row>
    <row r="12" spans="1:9" x14ac:dyDescent="0.25">
      <c r="A12" s="84"/>
    </row>
    <row r="13" spans="1:9" x14ac:dyDescent="0.25">
      <c r="A13" s="84" t="s">
        <v>5</v>
      </c>
    </row>
    <row r="14" spans="1:9" x14ac:dyDescent="0.25">
      <c r="A14" s="84"/>
    </row>
    <row r="15" spans="1:9" x14ac:dyDescent="0.25">
      <c r="A15" s="84" t="s">
        <v>26</v>
      </c>
    </row>
    <row r="16" spans="1:9" x14ac:dyDescent="0.25">
      <c r="A16" s="84"/>
    </row>
    <row r="17" spans="1:1" x14ac:dyDescent="0.25">
      <c r="A17" s="84" t="s">
        <v>27</v>
      </c>
    </row>
    <row r="18" spans="1:1" x14ac:dyDescent="0.25">
      <c r="A18" s="84"/>
    </row>
    <row r="19" spans="1:1" x14ac:dyDescent="0.25">
      <c r="A19" s="84" t="s">
        <v>6</v>
      </c>
    </row>
    <row r="20" spans="1:1" x14ac:dyDescent="0.25">
      <c r="A20" s="84"/>
    </row>
    <row r="21" spans="1:1" x14ac:dyDescent="0.25">
      <c r="A21" s="84" t="s">
        <v>4</v>
      </c>
    </row>
    <row r="22" spans="1:1" x14ac:dyDescent="0.25">
      <c r="A22" s="84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87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2016</v>
      </c>
      <c r="B8" s="2">
        <v>11.5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2017</v>
      </c>
      <c r="B9" s="2">
        <v>13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2018</v>
      </c>
      <c r="B10" s="2">
        <v>14.4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2019</v>
      </c>
      <c r="B11" s="2">
        <v>16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2020</v>
      </c>
      <c r="B12" s="2">
        <v>17.7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2021</v>
      </c>
      <c r="B13" s="2">
        <v>19.100000000000001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2022</v>
      </c>
      <c r="B14" s="2">
        <v>20.7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2023</v>
      </c>
      <c r="B15" s="2">
        <v>21.9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3.5703125" style="23" customWidth="1"/>
    <col min="3" max="16384" width="9.140625" style="23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15.75" thickBot="1" x14ac:dyDescent="0.3">
      <c r="A5" s="5" t="s">
        <v>3</v>
      </c>
      <c r="B5" s="5" t="s">
        <v>88</v>
      </c>
      <c r="C5"/>
      <c r="D5"/>
      <c r="E5"/>
      <c r="F5"/>
      <c r="G5"/>
      <c r="H5"/>
      <c r="I5"/>
      <c r="J5"/>
    </row>
    <row r="6" spans="1:16" x14ac:dyDescent="0.25">
      <c r="A6" s="17">
        <v>2010</v>
      </c>
      <c r="B6" s="74">
        <v>101</v>
      </c>
      <c r="C6"/>
      <c r="D6"/>
      <c r="E6"/>
      <c r="F6"/>
      <c r="G6"/>
      <c r="H6"/>
      <c r="I6"/>
      <c r="J6"/>
    </row>
    <row r="7" spans="1:16" x14ac:dyDescent="0.25">
      <c r="A7" s="16">
        <v>2011</v>
      </c>
      <c r="B7" s="68">
        <v>96</v>
      </c>
      <c r="C7"/>
      <c r="D7"/>
      <c r="E7"/>
      <c r="F7"/>
      <c r="G7"/>
      <c r="H7"/>
      <c r="I7"/>
      <c r="J7" s="24"/>
    </row>
    <row r="8" spans="1:16" x14ac:dyDescent="0.25">
      <c r="A8" s="17">
        <v>2012</v>
      </c>
      <c r="B8" s="68">
        <v>97</v>
      </c>
      <c r="C8"/>
      <c r="D8"/>
      <c r="E8"/>
      <c r="F8"/>
      <c r="G8"/>
      <c r="H8"/>
      <c r="I8"/>
    </row>
    <row r="9" spans="1:16" x14ac:dyDescent="0.25">
      <c r="A9" s="16">
        <v>2013</v>
      </c>
      <c r="B9" s="68">
        <v>99</v>
      </c>
      <c r="C9" s="14"/>
      <c r="D9"/>
      <c r="E9"/>
      <c r="F9"/>
      <c r="G9"/>
      <c r="H9"/>
      <c r="I9"/>
    </row>
    <row r="10" spans="1:16" x14ac:dyDescent="0.25">
      <c r="A10" s="17">
        <v>2014</v>
      </c>
      <c r="B10" s="68">
        <v>101</v>
      </c>
      <c r="C10"/>
      <c r="D10"/>
      <c r="E10"/>
      <c r="F10"/>
      <c r="G10"/>
      <c r="H10"/>
      <c r="I10"/>
    </row>
    <row r="11" spans="1:16" x14ac:dyDescent="0.25">
      <c r="A11" s="16">
        <v>2015</v>
      </c>
      <c r="B11" s="68">
        <v>101</v>
      </c>
      <c r="C11"/>
      <c r="D11"/>
      <c r="E11"/>
      <c r="F11"/>
      <c r="G11"/>
      <c r="H11"/>
      <c r="I11"/>
    </row>
    <row r="12" spans="1:16" x14ac:dyDescent="0.25">
      <c r="A12" s="17">
        <v>2016</v>
      </c>
      <c r="B12" s="68">
        <v>100</v>
      </c>
      <c r="C12"/>
      <c r="D12"/>
      <c r="E12"/>
      <c r="F12"/>
      <c r="G12"/>
      <c r="H12"/>
      <c r="I12"/>
    </row>
    <row r="13" spans="1:16" x14ac:dyDescent="0.25">
      <c r="A13" s="16">
        <v>2017</v>
      </c>
      <c r="B13" s="68">
        <v>103</v>
      </c>
      <c r="C13"/>
      <c r="D13"/>
      <c r="E13"/>
      <c r="F13"/>
      <c r="G13"/>
      <c r="H13"/>
      <c r="I13"/>
    </row>
    <row r="14" spans="1:16" x14ac:dyDescent="0.25">
      <c r="A14" s="17">
        <v>2018</v>
      </c>
      <c r="B14" s="68">
        <v>106</v>
      </c>
      <c r="C14"/>
      <c r="D14"/>
      <c r="E14"/>
      <c r="F14"/>
      <c r="G14"/>
      <c r="H14"/>
      <c r="I14"/>
    </row>
    <row r="15" spans="1:16" x14ac:dyDescent="0.25">
      <c r="A15" s="16">
        <v>2019</v>
      </c>
      <c r="B15" s="68">
        <v>108</v>
      </c>
      <c r="C15"/>
      <c r="D15"/>
      <c r="E15"/>
      <c r="F15"/>
      <c r="G15"/>
      <c r="H15"/>
      <c r="I15"/>
    </row>
    <row r="16" spans="1:16" x14ac:dyDescent="0.25">
      <c r="A16" s="17">
        <v>2020</v>
      </c>
      <c r="B16" s="68">
        <v>108</v>
      </c>
      <c r="C16"/>
      <c r="D16"/>
      <c r="E16"/>
      <c r="F16"/>
      <c r="G16"/>
      <c r="H16"/>
      <c r="I16"/>
    </row>
    <row r="17" spans="1:9" x14ac:dyDescent="0.25">
      <c r="A17" s="16">
        <v>2021</v>
      </c>
      <c r="B17" s="68">
        <v>109</v>
      </c>
      <c r="C17"/>
      <c r="D17"/>
      <c r="E17"/>
      <c r="F17"/>
      <c r="G17"/>
      <c r="H17"/>
      <c r="I17"/>
    </row>
    <row r="18" spans="1:9" x14ac:dyDescent="0.25">
      <c r="A18" s="17">
        <v>2022</v>
      </c>
      <c r="B18" s="68">
        <v>109</v>
      </c>
      <c r="C18"/>
      <c r="D18"/>
      <c r="E18"/>
      <c r="F18"/>
      <c r="G18"/>
      <c r="H18"/>
      <c r="I18"/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5"/>
  <sheetViews>
    <sheetView topLeftCell="A12" workbookViewId="0">
      <selection activeCell="J34" sqref="J34"/>
    </sheetView>
  </sheetViews>
  <sheetFormatPr defaultRowHeight="15" x14ac:dyDescent="0.25"/>
  <cols>
    <col min="1" max="1" width="22.140625" customWidth="1"/>
    <col min="2" max="2" width="14.42578125" customWidth="1"/>
    <col min="4" max="4" width="18.140625" bestFit="1" customWidth="1"/>
    <col min="5" max="5" width="26" customWidth="1"/>
    <col min="6" max="6" width="18.1406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90</v>
      </c>
      <c r="B5" s="72" t="s">
        <v>89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90">
        <v>1</v>
      </c>
      <c r="B6" s="75">
        <v>13</v>
      </c>
      <c r="C6" s="11"/>
      <c r="D6" s="11" t="s">
        <v>119</v>
      </c>
      <c r="E6" s="11"/>
      <c r="F6" s="11"/>
      <c r="G6" s="11"/>
      <c r="H6" s="11"/>
      <c r="I6" s="11"/>
    </row>
    <row r="7" spans="1:9" ht="15.75" thickBot="1" x14ac:dyDescent="0.3">
      <c r="A7" s="90">
        <v>2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90">
        <v>3</v>
      </c>
      <c r="B8" s="75">
        <v>18</v>
      </c>
      <c r="C8" s="11"/>
      <c r="D8" s="102" t="s">
        <v>90</v>
      </c>
      <c r="E8" s="102"/>
      <c r="F8" s="102" t="s">
        <v>89</v>
      </c>
      <c r="G8" s="102"/>
      <c r="H8" s="11"/>
      <c r="I8" s="11"/>
    </row>
    <row r="9" spans="1:9" x14ac:dyDescent="0.25">
      <c r="A9" s="90">
        <v>4</v>
      </c>
      <c r="B9" s="75">
        <v>20</v>
      </c>
      <c r="C9" s="11"/>
      <c r="D9" s="99"/>
      <c r="E9" s="99"/>
      <c r="F9" s="99"/>
      <c r="G9" s="99"/>
      <c r="H9" s="11"/>
      <c r="I9" s="11"/>
    </row>
    <row r="10" spans="1:9" x14ac:dyDescent="0.25">
      <c r="A10" s="90">
        <v>5</v>
      </c>
      <c r="B10" s="75">
        <v>22</v>
      </c>
      <c r="C10" s="11"/>
      <c r="D10" s="99" t="s">
        <v>106</v>
      </c>
      <c r="E10" s="99">
        <v>15.5</v>
      </c>
      <c r="F10" s="99" t="s">
        <v>106</v>
      </c>
      <c r="G10" s="99">
        <v>23.533333333333335</v>
      </c>
      <c r="H10" s="11"/>
      <c r="I10" s="11"/>
    </row>
    <row r="11" spans="1:9" x14ac:dyDescent="0.25">
      <c r="A11" s="90">
        <v>6</v>
      </c>
      <c r="B11" s="75">
        <v>25</v>
      </c>
      <c r="C11" s="11"/>
      <c r="D11" s="99" t="s">
        <v>107</v>
      </c>
      <c r="E11" s="99">
        <v>1.6072751268321592</v>
      </c>
      <c r="F11" s="99" t="s">
        <v>107</v>
      </c>
      <c r="G11" s="105">
        <v>0.97995230159940039</v>
      </c>
      <c r="H11" s="11"/>
      <c r="I11" s="11"/>
    </row>
    <row r="12" spans="1:9" x14ac:dyDescent="0.25">
      <c r="A12" s="90">
        <v>7</v>
      </c>
      <c r="B12" s="75">
        <v>30</v>
      </c>
      <c r="C12" s="11"/>
      <c r="D12" s="99" t="s">
        <v>108</v>
      </c>
      <c r="E12" s="99">
        <v>15.5</v>
      </c>
      <c r="F12" s="99" t="s">
        <v>108</v>
      </c>
      <c r="G12" s="99">
        <v>23</v>
      </c>
      <c r="H12" s="11"/>
      <c r="I12" s="11"/>
    </row>
    <row r="13" spans="1:9" x14ac:dyDescent="0.25">
      <c r="A13" s="90">
        <v>8</v>
      </c>
      <c r="B13" s="75">
        <v>30</v>
      </c>
      <c r="C13" s="11"/>
      <c r="D13" s="99" t="s">
        <v>109</v>
      </c>
      <c r="E13" s="99" t="e">
        <v>#N/A</v>
      </c>
      <c r="F13" s="99" t="s">
        <v>109</v>
      </c>
      <c r="G13" s="99">
        <v>20</v>
      </c>
      <c r="H13" s="11"/>
      <c r="I13" s="11"/>
    </row>
    <row r="14" spans="1:9" x14ac:dyDescent="0.25">
      <c r="A14" s="90">
        <v>9</v>
      </c>
      <c r="B14" s="75">
        <v>28</v>
      </c>
      <c r="C14" s="11"/>
      <c r="D14" s="99" t="s">
        <v>110</v>
      </c>
      <c r="E14" s="99">
        <v>8.8034084308295046</v>
      </c>
      <c r="F14" s="99" t="s">
        <v>110</v>
      </c>
      <c r="G14" s="99">
        <v>5.3674198086509746</v>
      </c>
      <c r="H14" s="11"/>
      <c r="I14" s="11"/>
    </row>
    <row r="15" spans="1:9" x14ac:dyDescent="0.25">
      <c r="A15" s="90">
        <v>10</v>
      </c>
      <c r="B15" s="75">
        <v>26</v>
      </c>
      <c r="C15" s="11"/>
      <c r="D15" s="99" t="s">
        <v>111</v>
      </c>
      <c r="E15" s="99">
        <v>77.5</v>
      </c>
      <c r="F15" s="99" t="s">
        <v>111</v>
      </c>
      <c r="G15" s="99">
        <v>28.809195402298869</v>
      </c>
      <c r="H15" s="11"/>
      <c r="I15" s="11"/>
    </row>
    <row r="16" spans="1:9" x14ac:dyDescent="0.25">
      <c r="A16" s="90">
        <v>11</v>
      </c>
      <c r="B16" s="75">
        <v>23</v>
      </c>
      <c r="C16" s="11"/>
      <c r="D16" s="104" t="s">
        <v>112</v>
      </c>
      <c r="E16" s="104">
        <v>-1.1999999999999997</v>
      </c>
      <c r="F16" s="104" t="s">
        <v>112</v>
      </c>
      <c r="G16" s="104">
        <v>-0.58991447809434838</v>
      </c>
      <c r="H16" s="11"/>
      <c r="I16" s="11"/>
    </row>
    <row r="17" spans="1:18" x14ac:dyDescent="0.25">
      <c r="A17" s="90">
        <v>12</v>
      </c>
      <c r="B17" s="75">
        <v>20</v>
      </c>
      <c r="C17" s="11"/>
      <c r="D17" s="104" t="s">
        <v>113</v>
      </c>
      <c r="E17" s="104">
        <v>6.5628947268482166E-17</v>
      </c>
      <c r="F17" s="104" t="s">
        <v>113</v>
      </c>
      <c r="G17" s="104">
        <v>0.14209149803071319</v>
      </c>
      <c r="H17" s="11"/>
      <c r="I17" s="11"/>
    </row>
    <row r="18" spans="1:18" x14ac:dyDescent="0.25">
      <c r="A18" s="90">
        <v>13</v>
      </c>
      <c r="B18" s="75">
        <v>18</v>
      </c>
      <c r="C18" s="11"/>
      <c r="D18" s="99" t="s">
        <v>114</v>
      </c>
      <c r="E18" s="99">
        <v>29</v>
      </c>
      <c r="F18" s="99" t="s">
        <v>114</v>
      </c>
      <c r="G18" s="99">
        <v>22</v>
      </c>
      <c r="H18" s="11"/>
      <c r="I18" s="11"/>
    </row>
    <row r="19" spans="1:18" x14ac:dyDescent="0.25">
      <c r="A19" s="90">
        <v>14</v>
      </c>
      <c r="B19" s="75">
        <v>17</v>
      </c>
      <c r="C19" s="11"/>
      <c r="D19" s="99" t="s">
        <v>115</v>
      </c>
      <c r="E19" s="99">
        <v>1</v>
      </c>
      <c r="F19" s="99" t="s">
        <v>115</v>
      </c>
      <c r="G19" s="99">
        <v>13</v>
      </c>
      <c r="H19" s="11"/>
      <c r="I19" s="11"/>
    </row>
    <row r="20" spans="1:18" x14ac:dyDescent="0.25">
      <c r="A20" s="90">
        <v>15</v>
      </c>
      <c r="B20" s="75">
        <v>19</v>
      </c>
      <c r="C20" s="11"/>
      <c r="D20" s="99" t="s">
        <v>116</v>
      </c>
      <c r="E20" s="99">
        <v>30</v>
      </c>
      <c r="F20" s="99" t="s">
        <v>116</v>
      </c>
      <c r="G20" s="99">
        <v>35</v>
      </c>
      <c r="H20" s="11"/>
      <c r="I20" s="11"/>
    </row>
    <row r="21" spans="1:18" x14ac:dyDescent="0.25">
      <c r="A21" s="90">
        <v>16</v>
      </c>
      <c r="B21" s="75">
        <v>22</v>
      </c>
      <c r="C21" s="11"/>
      <c r="D21" s="99" t="s">
        <v>117</v>
      </c>
      <c r="E21" s="99">
        <v>465</v>
      </c>
      <c r="F21" s="99" t="s">
        <v>117</v>
      </c>
      <c r="G21" s="99">
        <v>706</v>
      </c>
      <c r="H21" s="11"/>
      <c r="I21" s="11"/>
    </row>
    <row r="22" spans="1:18" ht="15.75" thickBot="1" x14ac:dyDescent="0.3">
      <c r="A22" s="90">
        <v>17</v>
      </c>
      <c r="B22" s="75">
        <v>24</v>
      </c>
      <c r="C22" s="11"/>
      <c r="D22" s="100" t="s">
        <v>118</v>
      </c>
      <c r="E22" s="100">
        <v>30</v>
      </c>
      <c r="F22" s="100" t="s">
        <v>118</v>
      </c>
      <c r="G22" s="100">
        <v>30</v>
      </c>
      <c r="H22" s="11"/>
      <c r="I22" s="11"/>
    </row>
    <row r="23" spans="1:18" x14ac:dyDescent="0.25">
      <c r="A23" s="90">
        <v>18</v>
      </c>
      <c r="B23" s="75">
        <v>28</v>
      </c>
      <c r="C23" s="11"/>
      <c r="D23" s="11"/>
      <c r="E23" s="11"/>
      <c r="F23" s="11"/>
      <c r="G23" s="11"/>
      <c r="H23" s="11"/>
      <c r="I23" s="11"/>
    </row>
    <row r="24" spans="1:18" x14ac:dyDescent="0.25">
      <c r="A24" s="90">
        <v>19</v>
      </c>
      <c r="B24" s="75">
        <v>32</v>
      </c>
      <c r="C24" s="11"/>
      <c r="D24" s="103" t="s">
        <v>7</v>
      </c>
      <c r="E24" s="11"/>
      <c r="F24" s="11"/>
      <c r="G24" s="11"/>
      <c r="H24" s="11"/>
      <c r="I24" s="11"/>
    </row>
    <row r="25" spans="1:18" x14ac:dyDescent="0.25">
      <c r="A25" s="90">
        <v>20</v>
      </c>
      <c r="B25" s="75">
        <v>35</v>
      </c>
      <c r="C25" s="11"/>
      <c r="D25" s="11"/>
      <c r="E25" s="11"/>
      <c r="F25" s="11"/>
      <c r="G25" s="11"/>
      <c r="H25" s="11"/>
      <c r="I25" s="11"/>
    </row>
    <row r="26" spans="1:18" x14ac:dyDescent="0.25">
      <c r="A26" s="90">
        <v>21</v>
      </c>
      <c r="B26" s="75">
        <v>30</v>
      </c>
      <c r="C26" s="11"/>
      <c r="D26" s="106" t="s">
        <v>8</v>
      </c>
      <c r="E26" s="101" t="s">
        <v>120</v>
      </c>
      <c r="F26" s="101"/>
      <c r="G26" s="101"/>
      <c r="H26" s="107"/>
      <c r="I26" s="107"/>
      <c r="J26" s="108"/>
      <c r="K26" s="108"/>
      <c r="L26" s="108"/>
      <c r="M26" s="108"/>
      <c r="N26" s="108"/>
      <c r="O26" s="108"/>
      <c r="P26" s="108"/>
      <c r="Q26" s="108"/>
      <c r="R26" s="109"/>
    </row>
    <row r="27" spans="1:18" x14ac:dyDescent="0.25">
      <c r="A27" s="90">
        <v>22</v>
      </c>
      <c r="B27" s="75">
        <v>27</v>
      </c>
      <c r="C27" s="11"/>
      <c r="D27" s="99"/>
      <c r="E27" s="99"/>
      <c r="F27" s="99"/>
      <c r="G27" s="99"/>
      <c r="H27" s="11"/>
      <c r="I27" s="11"/>
    </row>
    <row r="28" spans="1:18" x14ac:dyDescent="0.25">
      <c r="A28" s="90">
        <v>23</v>
      </c>
      <c r="B28" s="75">
        <v>25</v>
      </c>
      <c r="C28" s="11"/>
      <c r="D28" s="110" t="s">
        <v>9</v>
      </c>
      <c r="E28" s="111" t="s">
        <v>121</v>
      </c>
      <c r="F28" s="11"/>
      <c r="G28" s="11"/>
      <c r="H28" s="11"/>
      <c r="I28" s="11"/>
    </row>
    <row r="29" spans="1:18" x14ac:dyDescent="0.25">
      <c r="A29" s="90">
        <v>24</v>
      </c>
      <c r="B29" s="75">
        <v>22</v>
      </c>
      <c r="C29" s="11"/>
      <c r="D29" s="112"/>
      <c r="E29" s="113"/>
      <c r="F29" s="11"/>
      <c r="G29" s="11"/>
      <c r="H29" s="11"/>
      <c r="I29" s="11"/>
    </row>
    <row r="30" spans="1:18" ht="15" customHeight="1" x14ac:dyDescent="0.25">
      <c r="A30" s="90">
        <v>25</v>
      </c>
      <c r="B30" s="75">
        <v>20</v>
      </c>
      <c r="C30" s="11"/>
      <c r="D30" s="114" t="s">
        <v>122</v>
      </c>
      <c r="E30" s="115"/>
      <c r="F30" s="11"/>
      <c r="G30" s="11"/>
      <c r="H30" s="11"/>
      <c r="I30" s="11"/>
    </row>
    <row r="31" spans="1:18" x14ac:dyDescent="0.25">
      <c r="A31" s="90">
        <v>26</v>
      </c>
      <c r="B31" s="75">
        <v>18</v>
      </c>
      <c r="C31" s="11"/>
      <c r="D31" s="116">
        <f>G10+1.96*G11</f>
        <v>25.454039844468159</v>
      </c>
      <c r="E31" s="117">
        <f>G10-1.96*G11</f>
        <v>21.612626822198511</v>
      </c>
      <c r="F31" s="11"/>
      <c r="G31" s="11"/>
      <c r="H31" s="11"/>
      <c r="I31" s="11"/>
    </row>
    <row r="32" spans="1:18" x14ac:dyDescent="0.25">
      <c r="A32" s="90">
        <v>27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90">
        <v>28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90">
        <v>29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90">
        <v>30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E17" sqref="E17"/>
    </sheetView>
  </sheetViews>
  <sheetFormatPr defaultRowHeight="15" x14ac:dyDescent="0.25"/>
  <cols>
    <col min="1" max="1" width="11.42578125" customWidth="1"/>
    <col min="2" max="2" width="12.7109375" customWidth="1"/>
    <col min="3" max="3" width="11.140625" bestFit="1" customWidth="1"/>
  </cols>
  <sheetData>
    <row r="1" spans="1:14" x14ac:dyDescent="0.25">
      <c r="A1" t="s">
        <v>30</v>
      </c>
    </row>
    <row r="2" spans="1:14" x14ac:dyDescent="0.25">
      <c r="B2" t="s">
        <v>123</v>
      </c>
      <c r="D2">
        <v>12000</v>
      </c>
    </row>
    <row r="3" spans="1:14" x14ac:dyDescent="0.25">
      <c r="B3" t="s">
        <v>124</v>
      </c>
      <c r="D3">
        <v>800</v>
      </c>
    </row>
    <row r="5" spans="1:14" x14ac:dyDescent="0.25">
      <c r="A5" s="119" t="s">
        <v>7</v>
      </c>
      <c r="B5" s="119" t="s">
        <v>125</v>
      </c>
      <c r="C5" s="119"/>
      <c r="D5" s="119"/>
      <c r="E5" s="119"/>
      <c r="F5" s="119"/>
      <c r="G5" s="119"/>
      <c r="H5" s="119"/>
      <c r="I5" s="119"/>
      <c r="J5" s="119"/>
    </row>
    <row r="8" spans="1:14" ht="15" customHeight="1" x14ac:dyDescent="0.25">
      <c r="A8" s="120" t="s">
        <v>8</v>
      </c>
      <c r="B8" s="121">
        <f>_xlfn.NORM.DIST(13000,D2,D3,TRUE)</f>
        <v>0.89435022633314476</v>
      </c>
      <c r="C8" s="121">
        <f>1-_xlfn.NORM.DIST(14000,D2,D3,TRUE)</f>
        <v>6.2096653257761592E-3</v>
      </c>
      <c r="D8" s="120"/>
      <c r="E8" s="120" t="s">
        <v>126</v>
      </c>
      <c r="F8" s="120"/>
      <c r="G8" s="120"/>
      <c r="H8" s="120"/>
      <c r="I8" s="120"/>
      <c r="J8" s="120"/>
    </row>
    <row r="11" spans="1:14" x14ac:dyDescent="0.25">
      <c r="A11" s="122" t="s">
        <v>9</v>
      </c>
      <c r="B11" s="123">
        <f>_xlfn.NORM.DIST(12700,D2,D3,TRUE)</f>
        <v>0.80921304714748943</v>
      </c>
      <c r="C11" s="122"/>
      <c r="D11" s="122" t="s">
        <v>127</v>
      </c>
      <c r="E11" s="122"/>
      <c r="F11" s="122"/>
      <c r="G11" s="122"/>
      <c r="H11" s="122"/>
      <c r="I11" s="122"/>
    </row>
    <row r="12" spans="1:14" x14ac:dyDescent="0.25">
      <c r="N12" s="12"/>
    </row>
    <row r="14" spans="1:14" x14ac:dyDescent="0.25">
      <c r="A14" s="124" t="s">
        <v>10</v>
      </c>
      <c r="B14" s="125">
        <f>_xlfn.NORM.INV(67%,D2,D3)</f>
        <v>12351.930532538587</v>
      </c>
      <c r="C14" s="124"/>
      <c r="D14" s="124" t="s">
        <v>128</v>
      </c>
      <c r="E14" s="124"/>
      <c r="F14" s="124"/>
      <c r="G14" s="124"/>
      <c r="H14" s="124"/>
      <c r="I14" s="124"/>
      <c r="J14" s="124"/>
      <c r="K14" s="124"/>
    </row>
    <row r="15" spans="1:14" x14ac:dyDescent="0.25">
      <c r="B15" s="118"/>
    </row>
    <row r="19" spans="3:14" x14ac:dyDescent="0.25">
      <c r="L19">
        <f>12000-800-800-800</f>
        <v>9600</v>
      </c>
      <c r="N19">
        <f>12000+800+800+800</f>
        <v>14400</v>
      </c>
    </row>
    <row r="32" spans="3:14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4"/>
  <sheetViews>
    <sheetView topLeftCell="A15" zoomScaleNormal="100" workbookViewId="0">
      <selection activeCell="F30" sqref="F30"/>
    </sheetView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5.42578125" customWidth="1"/>
    <col min="6" max="6" width="23" bestFit="1" customWidth="1"/>
    <col min="11" max="11" width="13.5703125" customWidth="1"/>
  </cols>
  <sheetData>
    <row r="1" spans="1:12" x14ac:dyDescent="0.25">
      <c r="A1" t="s">
        <v>0</v>
      </c>
    </row>
    <row r="3" spans="1:12" x14ac:dyDescent="0.25">
      <c r="B3" s="60"/>
    </row>
    <row r="4" spans="1:12" ht="14.45" customHeight="1" x14ac:dyDescent="0.25">
      <c r="A4" s="58" t="s">
        <v>59</v>
      </c>
      <c r="B4" s="58" t="s">
        <v>60</v>
      </c>
      <c r="C4" s="58" t="s">
        <v>61</v>
      </c>
    </row>
    <row r="5" spans="1:12" x14ac:dyDescent="0.25">
      <c r="A5" s="57">
        <v>25</v>
      </c>
      <c r="B5" s="57">
        <v>32</v>
      </c>
      <c r="C5" s="57">
        <v>56</v>
      </c>
      <c r="F5" s="128" t="s">
        <v>8</v>
      </c>
      <c r="G5" s="129"/>
      <c r="H5" s="129"/>
      <c r="I5" s="129"/>
      <c r="J5" s="129"/>
      <c r="K5" s="129"/>
      <c r="L5" s="130"/>
    </row>
    <row r="6" spans="1:12" x14ac:dyDescent="0.25">
      <c r="A6" s="57">
        <v>28</v>
      </c>
      <c r="B6" s="57">
        <v>35</v>
      </c>
      <c r="C6" s="57">
        <v>45</v>
      </c>
      <c r="F6" s="131" t="s">
        <v>145</v>
      </c>
      <c r="G6" s="132"/>
      <c r="H6" s="132"/>
      <c r="I6" s="132"/>
      <c r="J6" s="132"/>
      <c r="K6" s="132"/>
      <c r="L6" s="133"/>
    </row>
    <row r="7" spans="1:12" x14ac:dyDescent="0.25">
      <c r="A7" s="57">
        <v>30</v>
      </c>
      <c r="B7" s="57">
        <v>33</v>
      </c>
      <c r="C7" s="57">
        <v>51</v>
      </c>
      <c r="F7" s="131"/>
      <c r="G7" s="132"/>
      <c r="H7" s="132"/>
      <c r="I7" s="132"/>
      <c r="J7" s="132"/>
      <c r="K7" s="132"/>
      <c r="L7" s="133"/>
    </row>
    <row r="8" spans="1:12" ht="15.75" thickBot="1" x14ac:dyDescent="0.3">
      <c r="A8" s="57">
        <v>26</v>
      </c>
      <c r="B8" s="57">
        <v>26</v>
      </c>
      <c r="C8" s="57">
        <v>45</v>
      </c>
      <c r="D8" s="3"/>
      <c r="F8" s="131" t="s">
        <v>129</v>
      </c>
      <c r="G8" s="132"/>
      <c r="H8" s="132"/>
      <c r="I8" s="132"/>
      <c r="J8" s="132"/>
      <c r="K8" s="132"/>
      <c r="L8" s="133"/>
    </row>
    <row r="9" spans="1:12" x14ac:dyDescent="0.25">
      <c r="A9" s="57">
        <v>34</v>
      </c>
      <c r="B9" s="57">
        <v>34</v>
      </c>
      <c r="C9" s="57">
        <v>43</v>
      </c>
      <c r="F9" s="134" t="s">
        <v>130</v>
      </c>
      <c r="G9" s="102" t="s">
        <v>118</v>
      </c>
      <c r="H9" s="102" t="s">
        <v>117</v>
      </c>
      <c r="I9" s="102" t="s">
        <v>131</v>
      </c>
      <c r="J9" s="102" t="s">
        <v>132</v>
      </c>
      <c r="K9" s="132"/>
      <c r="L9" s="133"/>
    </row>
    <row r="10" spans="1:12" x14ac:dyDescent="0.25">
      <c r="A10" s="57">
        <v>29</v>
      </c>
      <c r="B10" s="57">
        <v>31</v>
      </c>
      <c r="C10" s="57">
        <v>39</v>
      </c>
      <c r="F10" s="135" t="s">
        <v>59</v>
      </c>
      <c r="G10" s="99">
        <v>6</v>
      </c>
      <c r="H10" s="99">
        <v>172</v>
      </c>
      <c r="I10" s="99">
        <v>28.666666666666668</v>
      </c>
      <c r="J10" s="99">
        <v>10.266666666666605</v>
      </c>
      <c r="K10" s="132"/>
      <c r="L10" s="133"/>
    </row>
    <row r="11" spans="1:12" x14ac:dyDescent="0.25">
      <c r="F11" s="135" t="s">
        <v>60</v>
      </c>
      <c r="G11" s="99">
        <v>6</v>
      </c>
      <c r="H11" s="99">
        <v>191</v>
      </c>
      <c r="I11" s="99">
        <v>31.833333333333332</v>
      </c>
      <c r="J11" s="99">
        <v>10.166666666666668</v>
      </c>
      <c r="K11" s="132"/>
      <c r="L11" s="133"/>
    </row>
    <row r="12" spans="1:12" ht="15.75" thickBot="1" x14ac:dyDescent="0.3">
      <c r="F12" s="136" t="s">
        <v>61</v>
      </c>
      <c r="G12" s="100">
        <v>6</v>
      </c>
      <c r="H12" s="100">
        <v>279</v>
      </c>
      <c r="I12" s="100">
        <v>46.5</v>
      </c>
      <c r="J12" s="100">
        <v>36.700000000000003</v>
      </c>
      <c r="K12" s="132"/>
      <c r="L12" s="133"/>
    </row>
    <row r="13" spans="1:12" x14ac:dyDescent="0.25">
      <c r="A13" t="s">
        <v>7</v>
      </c>
      <c r="F13" s="131"/>
      <c r="G13" s="132"/>
      <c r="H13" s="132"/>
      <c r="I13" s="132"/>
      <c r="J13" s="132"/>
      <c r="K13" s="132"/>
      <c r="L13" s="133"/>
    </row>
    <row r="14" spans="1:12" x14ac:dyDescent="0.25">
      <c r="A14" t="s">
        <v>144</v>
      </c>
      <c r="F14" s="131"/>
      <c r="G14" s="132"/>
      <c r="H14" s="132"/>
      <c r="I14" s="132"/>
      <c r="J14" s="132"/>
      <c r="K14" s="132"/>
      <c r="L14" s="133"/>
    </row>
    <row r="15" spans="1:12" ht="15.75" thickBot="1" x14ac:dyDescent="0.3">
      <c r="A15" t="s">
        <v>146</v>
      </c>
      <c r="F15" s="131" t="s">
        <v>133</v>
      </c>
      <c r="G15" s="132"/>
      <c r="H15" s="132"/>
      <c r="I15" s="132"/>
      <c r="J15" s="132"/>
      <c r="K15" s="132"/>
      <c r="L15" s="133"/>
    </row>
    <row r="16" spans="1:12" x14ac:dyDescent="0.25">
      <c r="F16" s="134" t="s">
        <v>134</v>
      </c>
      <c r="G16" s="102" t="s">
        <v>135</v>
      </c>
      <c r="H16" s="102" t="s">
        <v>136</v>
      </c>
      <c r="I16" s="102" t="s">
        <v>137</v>
      </c>
      <c r="J16" s="102" t="s">
        <v>138</v>
      </c>
      <c r="K16" s="126" t="s">
        <v>139</v>
      </c>
      <c r="L16" s="137" t="s">
        <v>140</v>
      </c>
    </row>
    <row r="17" spans="6:12" x14ac:dyDescent="0.25">
      <c r="F17" s="135" t="s">
        <v>141</v>
      </c>
      <c r="G17" s="99">
        <v>1086.3333333333333</v>
      </c>
      <c r="H17" s="99">
        <v>2</v>
      </c>
      <c r="I17" s="99">
        <v>543.16666666666663</v>
      </c>
      <c r="J17" s="99">
        <v>28.521003500583429</v>
      </c>
      <c r="K17" s="127">
        <v>7.7408904042435213E-6</v>
      </c>
      <c r="L17" s="138">
        <v>3.6823203436732408</v>
      </c>
    </row>
    <row r="18" spans="6:12" x14ac:dyDescent="0.25">
      <c r="F18" s="135" t="s">
        <v>142</v>
      </c>
      <c r="G18" s="99">
        <v>285.66666666666669</v>
      </c>
      <c r="H18" s="99">
        <v>15</v>
      </c>
      <c r="I18" s="99">
        <v>19.044444444444444</v>
      </c>
      <c r="J18" s="99"/>
      <c r="K18" s="99"/>
      <c r="L18" s="138"/>
    </row>
    <row r="19" spans="6:12" x14ac:dyDescent="0.25">
      <c r="F19" s="135"/>
      <c r="G19" s="99"/>
      <c r="H19" s="99"/>
      <c r="I19" s="99"/>
      <c r="J19" s="99"/>
      <c r="K19" s="99"/>
      <c r="L19" s="138"/>
    </row>
    <row r="20" spans="6:12" x14ac:dyDescent="0.25">
      <c r="F20" s="139" t="s">
        <v>143</v>
      </c>
      <c r="G20" s="140">
        <v>1372</v>
      </c>
      <c r="H20" s="140">
        <v>17</v>
      </c>
      <c r="I20" s="140"/>
      <c r="J20" s="140"/>
      <c r="K20" s="140"/>
      <c r="L20" s="141"/>
    </row>
    <row r="22" spans="6:12" x14ac:dyDescent="0.25">
      <c r="F22" t="s">
        <v>147</v>
      </c>
    </row>
    <row r="24" spans="6:12" x14ac:dyDescent="0.25">
      <c r="F24" t="s">
        <v>10</v>
      </c>
      <c r="G24" t="s">
        <v>148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41"/>
  <sheetViews>
    <sheetView topLeftCell="B25" workbookViewId="0">
      <selection activeCell="D42" sqref="D42"/>
    </sheetView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  <col min="7" max="7" width="32.7109375" bestFit="1" customWidth="1"/>
  </cols>
  <sheetData>
    <row r="1" spans="1:7" x14ac:dyDescent="0.25">
      <c r="A1" t="s">
        <v>1</v>
      </c>
    </row>
    <row r="3" spans="1:7" x14ac:dyDescent="0.25">
      <c r="A3" s="62"/>
      <c r="B3" s="60"/>
    </row>
    <row r="4" spans="1:7" ht="30" x14ac:dyDescent="0.25">
      <c r="A4" s="69" t="s">
        <v>96</v>
      </c>
      <c r="B4" s="69" t="s">
        <v>97</v>
      </c>
      <c r="D4" t="s">
        <v>7</v>
      </c>
      <c r="E4" t="s">
        <v>149</v>
      </c>
    </row>
    <row r="5" spans="1:7" x14ac:dyDescent="0.25">
      <c r="A5" s="15">
        <v>80</v>
      </c>
      <c r="B5" s="15">
        <v>100</v>
      </c>
      <c r="E5" t="s">
        <v>150</v>
      </c>
    </row>
    <row r="6" spans="1:7" x14ac:dyDescent="0.25">
      <c r="A6" s="73">
        <v>70</v>
      </c>
      <c r="B6" s="15">
        <v>83</v>
      </c>
    </row>
    <row r="7" spans="1:7" x14ac:dyDescent="0.25">
      <c r="A7" s="15">
        <v>65</v>
      </c>
      <c r="B7" s="73">
        <v>80</v>
      </c>
      <c r="D7" t="s">
        <v>8</v>
      </c>
      <c r="E7" t="s">
        <v>151</v>
      </c>
    </row>
    <row r="8" spans="1:7" x14ac:dyDescent="0.25">
      <c r="A8" s="15">
        <v>59</v>
      </c>
      <c r="B8" s="15">
        <v>73</v>
      </c>
    </row>
    <row r="9" spans="1:7" x14ac:dyDescent="0.25">
      <c r="A9" s="15">
        <v>45</v>
      </c>
      <c r="B9" s="15">
        <v>69</v>
      </c>
      <c r="E9" t="s">
        <v>152</v>
      </c>
    </row>
    <row r="10" spans="1:7" ht="15.75" thickBot="1" x14ac:dyDescent="0.3">
      <c r="A10" s="73">
        <v>45</v>
      </c>
      <c r="B10" s="15">
        <v>62</v>
      </c>
    </row>
    <row r="11" spans="1:7" x14ac:dyDescent="0.25">
      <c r="A11" s="15">
        <v>40</v>
      </c>
      <c r="B11" s="15">
        <v>57</v>
      </c>
      <c r="E11" s="102"/>
      <c r="F11" s="102" t="s">
        <v>96</v>
      </c>
      <c r="G11" s="102" t="s">
        <v>97</v>
      </c>
    </row>
    <row r="12" spans="1:7" x14ac:dyDescent="0.25">
      <c r="A12" s="15">
        <v>37</v>
      </c>
      <c r="B12" s="15">
        <v>54</v>
      </c>
      <c r="E12" s="99" t="s">
        <v>106</v>
      </c>
      <c r="F12" s="99">
        <v>43.25</v>
      </c>
      <c r="G12" s="99">
        <v>63.583333333333336</v>
      </c>
    </row>
    <row r="13" spans="1:7" x14ac:dyDescent="0.25">
      <c r="A13" s="15">
        <v>31</v>
      </c>
      <c r="B13" s="15">
        <v>49</v>
      </c>
      <c r="E13" s="99" t="s">
        <v>132</v>
      </c>
      <c r="F13" s="99">
        <v>497.11363636363637</v>
      </c>
      <c r="G13" s="99">
        <v>314.99242424242402</v>
      </c>
    </row>
    <row r="14" spans="1:7" x14ac:dyDescent="0.25">
      <c r="A14" s="15">
        <v>27</v>
      </c>
      <c r="B14" s="73">
        <v>49</v>
      </c>
      <c r="E14" s="99" t="s">
        <v>153</v>
      </c>
      <c r="F14" s="99">
        <v>12</v>
      </c>
      <c r="G14" s="99">
        <v>12</v>
      </c>
    </row>
    <row r="15" spans="1:7" x14ac:dyDescent="0.25">
      <c r="A15" s="15">
        <v>10</v>
      </c>
      <c r="B15" s="15">
        <v>45</v>
      </c>
      <c r="E15" s="99" t="s">
        <v>136</v>
      </c>
      <c r="F15" s="99">
        <v>11</v>
      </c>
      <c r="G15" s="99">
        <v>11</v>
      </c>
    </row>
    <row r="16" spans="1:7" x14ac:dyDescent="0.25">
      <c r="A16" s="15">
        <v>10</v>
      </c>
      <c r="B16" s="15">
        <v>42</v>
      </c>
      <c r="D16" s="3"/>
      <c r="E16" s="99" t="s">
        <v>138</v>
      </c>
      <c r="F16" s="99">
        <v>1.5781764833209084</v>
      </c>
      <c r="G16" s="99"/>
    </row>
    <row r="17" spans="5:7" x14ac:dyDescent="0.25">
      <c r="E17" s="127" t="s">
        <v>154</v>
      </c>
      <c r="F17" s="127">
        <v>0.23069411063582959</v>
      </c>
      <c r="G17" s="99"/>
    </row>
    <row r="18" spans="5:7" ht="15.75" thickBot="1" x14ac:dyDescent="0.3">
      <c r="E18" s="100" t="s">
        <v>155</v>
      </c>
      <c r="F18" s="100">
        <v>2.8179304699530876</v>
      </c>
      <c r="G18" s="100"/>
    </row>
    <row r="20" spans="5:7" x14ac:dyDescent="0.25">
      <c r="E20" t="s">
        <v>156</v>
      </c>
    </row>
    <row r="23" spans="5:7" x14ac:dyDescent="0.25">
      <c r="E23" t="s">
        <v>167</v>
      </c>
    </row>
    <row r="24" spans="5:7" x14ac:dyDescent="0.25">
      <c r="E24" t="s">
        <v>168</v>
      </c>
    </row>
    <row r="26" spans="5:7" x14ac:dyDescent="0.25">
      <c r="E26" t="s">
        <v>157</v>
      </c>
    </row>
    <row r="27" spans="5:7" ht="15.75" thickBot="1" x14ac:dyDescent="0.3"/>
    <row r="28" spans="5:7" x14ac:dyDescent="0.25">
      <c r="E28" s="102"/>
      <c r="F28" s="102" t="s">
        <v>158</v>
      </c>
      <c r="G28" s="102" t="s">
        <v>159</v>
      </c>
    </row>
    <row r="29" spans="5:7" x14ac:dyDescent="0.25">
      <c r="E29" s="99" t="s">
        <v>106</v>
      </c>
      <c r="F29" s="99">
        <v>43.25</v>
      </c>
      <c r="G29" s="99">
        <v>63.583333333333336</v>
      </c>
    </row>
    <row r="30" spans="5:7" x14ac:dyDescent="0.25">
      <c r="E30" s="99" t="s">
        <v>132</v>
      </c>
      <c r="F30" s="99">
        <v>497.11363636363637</v>
      </c>
      <c r="G30" s="99">
        <v>314.99242424242402</v>
      </c>
    </row>
    <row r="31" spans="5:7" x14ac:dyDescent="0.25">
      <c r="E31" s="99" t="s">
        <v>153</v>
      </c>
      <c r="F31" s="99">
        <v>12</v>
      </c>
      <c r="G31" s="99">
        <v>12</v>
      </c>
    </row>
    <row r="32" spans="5:7" x14ac:dyDescent="0.25">
      <c r="E32" s="99" t="s">
        <v>160</v>
      </c>
      <c r="F32" s="99">
        <v>406.0530303030302</v>
      </c>
      <c r="G32" s="99"/>
    </row>
    <row r="33" spans="4:7" x14ac:dyDescent="0.25">
      <c r="E33" s="99" t="s">
        <v>161</v>
      </c>
      <c r="F33" s="99">
        <v>0</v>
      </c>
      <c r="G33" s="99"/>
    </row>
    <row r="34" spans="4:7" x14ac:dyDescent="0.25">
      <c r="E34" s="99" t="s">
        <v>136</v>
      </c>
      <c r="F34" s="99">
        <v>22</v>
      </c>
      <c r="G34" s="99"/>
    </row>
    <row r="35" spans="4:7" x14ac:dyDescent="0.25">
      <c r="E35" s="99" t="s">
        <v>162</v>
      </c>
      <c r="F35" s="99">
        <v>-2.4716833242889762</v>
      </c>
      <c r="G35" s="99"/>
    </row>
    <row r="36" spans="4:7" x14ac:dyDescent="0.25">
      <c r="E36" s="127" t="s">
        <v>163</v>
      </c>
      <c r="F36" s="127">
        <v>1.0831784099119291E-2</v>
      </c>
      <c r="G36" s="99"/>
    </row>
    <row r="37" spans="4:7" x14ac:dyDescent="0.25">
      <c r="E37" s="99" t="s">
        <v>164</v>
      </c>
      <c r="F37" s="99">
        <v>1.7171443743802424</v>
      </c>
      <c r="G37" s="99"/>
    </row>
    <row r="38" spans="4:7" x14ac:dyDescent="0.25">
      <c r="E38" s="99" t="s">
        <v>165</v>
      </c>
      <c r="F38" s="99">
        <v>2.1663568198238583E-2</v>
      </c>
      <c r="G38" s="99"/>
    </row>
    <row r="39" spans="4:7" ht="15.75" thickBot="1" x14ac:dyDescent="0.3">
      <c r="E39" s="100" t="s">
        <v>166</v>
      </c>
      <c r="F39" s="100">
        <v>2.0738730679040258</v>
      </c>
      <c r="G39" s="100"/>
    </row>
    <row r="41" spans="4:7" x14ac:dyDescent="0.25">
      <c r="D41" t="s">
        <v>9</v>
      </c>
      <c r="E41" t="s">
        <v>169</v>
      </c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0"/>
  <sheetViews>
    <sheetView tabSelected="1" workbookViewId="0">
      <selection activeCell="F17" sqref="F17"/>
    </sheetView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  <col min="10" max="10" width="10.42578125" bestFit="1" customWidth="1"/>
    <col min="11" max="12" width="10.28515625" bestFit="1" customWidth="1"/>
  </cols>
  <sheetData>
    <row r="1" spans="1:13" x14ac:dyDescent="0.25">
      <c r="A1" t="s">
        <v>1</v>
      </c>
    </row>
    <row r="3" spans="1:13" x14ac:dyDescent="0.25">
      <c r="I3" t="s">
        <v>172</v>
      </c>
    </row>
    <row r="5" spans="1:13" x14ac:dyDescent="0.25">
      <c r="A5" s="59"/>
      <c r="B5" s="2"/>
      <c r="C5" s="2" t="s">
        <v>91</v>
      </c>
      <c r="D5" s="2" t="s">
        <v>92</v>
      </c>
      <c r="E5" s="2" t="s">
        <v>93</v>
      </c>
      <c r="I5" s="2"/>
      <c r="J5" s="2" t="s">
        <v>91</v>
      </c>
      <c r="K5" s="2" t="s">
        <v>92</v>
      </c>
      <c r="L5" s="2" t="s">
        <v>93</v>
      </c>
    </row>
    <row r="6" spans="1:13" x14ac:dyDescent="0.25">
      <c r="A6" s="12"/>
      <c r="B6" s="91" t="s">
        <v>94</v>
      </c>
      <c r="C6" s="2">
        <v>45</v>
      </c>
      <c r="D6" s="2">
        <v>57</v>
      </c>
      <c r="E6" s="2">
        <v>44</v>
      </c>
      <c r="F6">
        <f>SUM(C6:E6)</f>
        <v>146</v>
      </c>
      <c r="I6" s="91" t="s">
        <v>94</v>
      </c>
      <c r="J6">
        <f>M6*J8/M8</f>
        <v>44.795454545454547</v>
      </c>
      <c r="K6">
        <f>M6*K8/M8</f>
        <v>59.727272727272727</v>
      </c>
      <c r="L6">
        <f>M6*L8/M8</f>
        <v>41.477272727272727</v>
      </c>
      <c r="M6">
        <v>146</v>
      </c>
    </row>
    <row r="7" spans="1:13" x14ac:dyDescent="0.25">
      <c r="A7" s="12"/>
      <c r="B7" s="2" t="s">
        <v>95</v>
      </c>
      <c r="C7" s="2">
        <v>90</v>
      </c>
      <c r="D7" s="2">
        <v>123</v>
      </c>
      <c r="E7" s="2">
        <v>81</v>
      </c>
      <c r="F7">
        <f>SUM(C7:E7)</f>
        <v>294</v>
      </c>
      <c r="I7" s="2" t="s">
        <v>95</v>
      </c>
      <c r="J7">
        <f>M7*J8/M8</f>
        <v>90.204545454545453</v>
      </c>
      <c r="K7">
        <f>M7*K8/M8</f>
        <v>120.27272727272727</v>
      </c>
      <c r="L7">
        <f>M7*L8/M8</f>
        <v>83.522727272727266</v>
      </c>
      <c r="M7">
        <v>294</v>
      </c>
    </row>
    <row r="8" spans="1:13" x14ac:dyDescent="0.25">
      <c r="C8">
        <f>SUM(C6:C7)</f>
        <v>135</v>
      </c>
      <c r="D8">
        <f t="shared" ref="D8:E8" si="0">SUM(D6:D7)</f>
        <v>180</v>
      </c>
      <c r="E8">
        <f t="shared" si="0"/>
        <v>125</v>
      </c>
      <c r="F8">
        <f>SUM(F6:F7)</f>
        <v>440</v>
      </c>
      <c r="J8">
        <v>135</v>
      </c>
      <c r="K8">
        <v>180</v>
      </c>
      <c r="L8">
        <v>125</v>
      </c>
      <c r="M8">
        <v>440</v>
      </c>
    </row>
    <row r="12" spans="1:13" x14ac:dyDescent="0.25">
      <c r="A12" s="119" t="s">
        <v>7</v>
      </c>
      <c r="B12" s="119" t="s">
        <v>170</v>
      </c>
      <c r="C12" s="119"/>
      <c r="D12" s="119"/>
      <c r="E12" s="119"/>
      <c r="F12" s="119"/>
      <c r="G12" s="119"/>
      <c r="H12" s="119"/>
      <c r="I12" s="119"/>
      <c r="J12" s="119"/>
    </row>
    <row r="13" spans="1:13" x14ac:dyDescent="0.25">
      <c r="A13" s="119"/>
      <c r="B13" s="119" t="s">
        <v>171</v>
      </c>
      <c r="C13" s="119"/>
      <c r="D13" s="119"/>
      <c r="E13" s="119"/>
      <c r="F13" s="119"/>
      <c r="G13" s="119"/>
      <c r="H13" s="119"/>
      <c r="I13" s="119"/>
      <c r="J13" s="119"/>
    </row>
    <row r="16" spans="1:13" x14ac:dyDescent="0.25">
      <c r="A16" s="142" t="s">
        <v>8</v>
      </c>
      <c r="B16" s="142" t="s">
        <v>176</v>
      </c>
      <c r="C16" s="142"/>
    </row>
    <row r="17" spans="1:13" x14ac:dyDescent="0.25">
      <c r="A17" s="142"/>
      <c r="B17" s="142"/>
      <c r="C17" s="142"/>
    </row>
    <row r="18" spans="1:13" x14ac:dyDescent="0.25">
      <c r="A18" s="143" t="s">
        <v>173</v>
      </c>
      <c r="B18" s="142">
        <f>_xlfn.CHISQ.TEST(C6:E7,J6:L7)</f>
        <v>0.81163564264762134</v>
      </c>
      <c r="C18" s="142"/>
    </row>
    <row r="20" spans="1:13" x14ac:dyDescent="0.25">
      <c r="A20" s="124" t="s">
        <v>9</v>
      </c>
      <c r="B20" s="124" t="s">
        <v>174</v>
      </c>
      <c r="C20" s="124"/>
      <c r="D20" s="124"/>
      <c r="E20" s="124" t="s">
        <v>175</v>
      </c>
      <c r="F20" s="124"/>
      <c r="G20" s="124"/>
      <c r="H20" s="124"/>
      <c r="I20" s="124"/>
      <c r="J20" s="124"/>
      <c r="K20" s="124"/>
      <c r="L20" s="124"/>
      <c r="M20" s="124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73" zoomScaleNormal="100" workbookViewId="0"/>
  </sheetViews>
  <sheetFormatPr defaultColWidth="8.7109375" defaultRowHeight="15" x14ac:dyDescent="0.25"/>
  <cols>
    <col min="1" max="16384" width="8.7109375" style="86"/>
  </cols>
  <sheetData>
    <row r="2" spans="2:2" x14ac:dyDescent="0.25">
      <c r="B2" s="85"/>
    </row>
    <row r="89" spans="2:2" ht="18.75" x14ac:dyDescent="0.3">
      <c r="B89" s="87"/>
    </row>
    <row r="303" spans="2:2" ht="18.75" x14ac:dyDescent="0.3">
      <c r="B303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1"/>
    </row>
    <row r="3" spans="1:6" x14ac:dyDescent="0.25">
      <c r="A3" s="20"/>
    </row>
    <row r="4" spans="1:6" ht="30" x14ac:dyDescent="0.25">
      <c r="A4" s="88" t="s">
        <v>64</v>
      </c>
      <c r="B4" s="63" t="s">
        <v>65</v>
      </c>
      <c r="C4" s="46"/>
    </row>
    <row r="5" spans="1:6" x14ac:dyDescent="0.25">
      <c r="A5" s="6" t="s">
        <v>66</v>
      </c>
      <c r="B5" s="65">
        <v>145</v>
      </c>
      <c r="C5" s="38"/>
      <c r="F5" s="12"/>
    </row>
    <row r="6" spans="1:6" x14ac:dyDescent="0.25">
      <c r="A6" s="6" t="s">
        <v>67</v>
      </c>
      <c r="B6" s="65">
        <v>189.2</v>
      </c>
      <c r="C6" s="38"/>
    </row>
    <row r="7" spans="1:6" x14ac:dyDescent="0.25">
      <c r="A7" s="6" t="s">
        <v>68</v>
      </c>
      <c r="B7" s="65">
        <v>231.3</v>
      </c>
      <c r="C7" s="38"/>
    </row>
    <row r="8" spans="1:6" x14ac:dyDescent="0.25">
      <c r="A8" s="6" t="s">
        <v>69</v>
      </c>
      <c r="B8" s="65">
        <v>158.6</v>
      </c>
      <c r="C8" s="38"/>
    </row>
    <row r="9" spans="1:6" x14ac:dyDescent="0.25">
      <c r="A9" s="6" t="s">
        <v>70</v>
      </c>
      <c r="B9" s="65">
        <v>204.8</v>
      </c>
      <c r="C9" s="38"/>
    </row>
    <row r="10" spans="1:6" x14ac:dyDescent="0.25">
      <c r="A10" s="6" t="s">
        <v>71</v>
      </c>
      <c r="B10" s="65">
        <v>256.8</v>
      </c>
      <c r="C10" s="38"/>
    </row>
    <row r="11" spans="1:6" x14ac:dyDescent="0.25">
      <c r="A11" s="6" t="s">
        <v>72</v>
      </c>
      <c r="B11" s="65">
        <v>273.10000000000002</v>
      </c>
      <c r="C11" s="38"/>
    </row>
    <row r="12" spans="1:6" x14ac:dyDescent="0.25">
      <c r="A12" s="6" t="s">
        <v>73</v>
      </c>
      <c r="B12" s="65">
        <v>221.4</v>
      </c>
      <c r="C12" s="38"/>
    </row>
    <row r="13" spans="1:6" x14ac:dyDescent="0.25">
      <c r="A13" s="6" t="s">
        <v>74</v>
      </c>
      <c r="B13" s="65">
        <v>198.5</v>
      </c>
      <c r="C13" s="38"/>
    </row>
    <row r="14" spans="1:6" x14ac:dyDescent="0.25">
      <c r="A14" s="6" t="s">
        <v>75</v>
      </c>
      <c r="B14" s="65">
        <v>301</v>
      </c>
      <c r="C14" s="38"/>
    </row>
    <row r="15" spans="1:6" x14ac:dyDescent="0.25">
      <c r="A15" s="6" t="s">
        <v>76</v>
      </c>
      <c r="B15" s="65">
        <v>345.7</v>
      </c>
    </row>
    <row r="16" spans="1:6" x14ac:dyDescent="0.25">
      <c r="A16" s="64" t="s">
        <v>77</v>
      </c>
      <c r="B16" s="65">
        <v>275.5</v>
      </c>
    </row>
    <row r="17" spans="1:13" x14ac:dyDescent="0.25">
      <c r="A17" s="6" t="s">
        <v>78</v>
      </c>
      <c r="B17" s="65">
        <v>289.39999999999998</v>
      </c>
    </row>
    <row r="18" spans="1:13" x14ac:dyDescent="0.25">
      <c r="A18" s="64" t="s">
        <v>79</v>
      </c>
      <c r="B18" s="65">
        <v>326.2</v>
      </c>
    </row>
    <row r="19" spans="1:13" x14ac:dyDescent="0.25">
      <c r="A19" s="64" t="s">
        <v>80</v>
      </c>
      <c r="B19" s="65">
        <v>304.10000000000002</v>
      </c>
    </row>
    <row r="20" spans="1:13" x14ac:dyDescent="0.25">
      <c r="A20" s="64" t="s">
        <v>81</v>
      </c>
      <c r="B20" s="65">
        <v>217.7</v>
      </c>
    </row>
    <row r="21" spans="1:13" x14ac:dyDescent="0.25">
      <c r="A21" s="64" t="s">
        <v>82</v>
      </c>
      <c r="B21" s="65">
        <v>189.7</v>
      </c>
      <c r="M21" s="12"/>
    </row>
    <row r="22" spans="1:13" x14ac:dyDescent="0.25">
      <c r="A22" s="64" t="s">
        <v>83</v>
      </c>
      <c r="B22" s="65">
        <v>162.69999999999999</v>
      </c>
      <c r="M22" s="12"/>
    </row>
    <row r="23" spans="1:13" x14ac:dyDescent="0.25">
      <c r="A23" s="64" t="s">
        <v>84</v>
      </c>
      <c r="B23" s="65">
        <v>174.8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6" t="s">
        <v>85</v>
      </c>
      <c r="B4" s="66" t="s">
        <v>103</v>
      </c>
      <c r="C4" s="12"/>
      <c r="E4" s="3"/>
      <c r="F4" s="50"/>
      <c r="G4" s="18"/>
    </row>
    <row r="5" spans="1:7" x14ac:dyDescent="0.25">
      <c r="A5" s="68">
        <v>1</v>
      </c>
      <c r="B5" s="68">
        <v>65</v>
      </c>
      <c r="C5" s="12"/>
      <c r="E5" s="49"/>
    </row>
    <row r="6" spans="1:7" x14ac:dyDescent="0.25">
      <c r="A6" s="68">
        <v>2</v>
      </c>
      <c r="B6" s="68">
        <v>148</v>
      </c>
      <c r="C6" s="12"/>
      <c r="E6" s="49"/>
    </row>
    <row r="7" spans="1:7" x14ac:dyDescent="0.25">
      <c r="A7" s="68">
        <v>3</v>
      </c>
      <c r="B7" s="68">
        <v>91</v>
      </c>
      <c r="C7" s="12"/>
      <c r="E7" s="49"/>
    </row>
    <row r="8" spans="1:7" x14ac:dyDescent="0.25">
      <c r="A8" s="68">
        <v>4</v>
      </c>
      <c r="B8" s="68">
        <v>70</v>
      </c>
      <c r="C8" s="12"/>
      <c r="E8" s="49"/>
    </row>
    <row r="9" spans="1:7" x14ac:dyDescent="0.25">
      <c r="A9" s="68">
        <v>5</v>
      </c>
      <c r="B9" s="68">
        <v>140</v>
      </c>
      <c r="C9" s="12"/>
      <c r="E9" s="49"/>
    </row>
    <row r="10" spans="1:7" x14ac:dyDescent="0.25">
      <c r="A10" s="68">
        <v>6</v>
      </c>
      <c r="B10" s="68">
        <v>30</v>
      </c>
      <c r="C10" s="12"/>
      <c r="E10" s="49"/>
    </row>
    <row r="11" spans="1:7" x14ac:dyDescent="0.25">
      <c r="A11" s="68">
        <v>7</v>
      </c>
      <c r="B11" s="68">
        <v>129</v>
      </c>
      <c r="C11" s="12"/>
      <c r="E11" s="49"/>
    </row>
    <row r="12" spans="1:7" x14ac:dyDescent="0.25">
      <c r="A12" s="68">
        <v>8</v>
      </c>
      <c r="B12" s="68">
        <v>84</v>
      </c>
      <c r="C12" s="12"/>
      <c r="E12" s="49"/>
    </row>
    <row r="13" spans="1:7" x14ac:dyDescent="0.25">
      <c r="A13" s="68">
        <v>9</v>
      </c>
      <c r="B13" s="68">
        <v>88</v>
      </c>
      <c r="C13" s="12"/>
      <c r="E13" s="49"/>
    </row>
    <row r="14" spans="1:7" x14ac:dyDescent="0.25">
      <c r="A14" s="68">
        <v>10</v>
      </c>
      <c r="B14" s="68">
        <v>133</v>
      </c>
      <c r="C14" s="12"/>
      <c r="E14" s="49"/>
    </row>
    <row r="15" spans="1:7" x14ac:dyDescent="0.25">
      <c r="A15" s="68">
        <v>11</v>
      </c>
      <c r="B15" s="68">
        <v>52</v>
      </c>
      <c r="C15" s="12"/>
    </row>
    <row r="16" spans="1:7" x14ac:dyDescent="0.25">
      <c r="A16" s="68">
        <v>12</v>
      </c>
      <c r="B16" s="68">
        <v>108</v>
      </c>
      <c r="C16" s="12"/>
    </row>
    <row r="17" spans="1:4" x14ac:dyDescent="0.25">
      <c r="A17" s="68">
        <v>13</v>
      </c>
      <c r="B17" s="68">
        <v>152</v>
      </c>
      <c r="C17" s="12"/>
    </row>
    <row r="18" spans="1:4" x14ac:dyDescent="0.25">
      <c r="A18" s="68">
        <v>14</v>
      </c>
      <c r="B18" s="68">
        <v>8</v>
      </c>
      <c r="C18" s="12"/>
      <c r="D18" s="48"/>
    </row>
    <row r="19" spans="1:4" x14ac:dyDescent="0.25">
      <c r="A19" s="68">
        <v>15</v>
      </c>
      <c r="B19" s="68">
        <v>127</v>
      </c>
      <c r="D19" s="47"/>
    </row>
    <row r="20" spans="1:4" x14ac:dyDescent="0.25">
      <c r="A20" s="68">
        <v>16</v>
      </c>
      <c r="B20" s="68">
        <v>82</v>
      </c>
      <c r="D20" s="47"/>
    </row>
    <row r="21" spans="1:4" x14ac:dyDescent="0.25">
      <c r="A21" s="68">
        <v>17</v>
      </c>
      <c r="B21" s="68">
        <v>78</v>
      </c>
      <c r="D21" s="47"/>
    </row>
    <row r="22" spans="1:4" x14ac:dyDescent="0.25">
      <c r="A22" s="68">
        <v>18</v>
      </c>
      <c r="B22" s="68">
        <v>132</v>
      </c>
      <c r="D22" s="47"/>
    </row>
    <row r="23" spans="1:4" x14ac:dyDescent="0.25">
      <c r="A23" s="68">
        <v>19</v>
      </c>
      <c r="B23" s="68">
        <v>16</v>
      </c>
      <c r="D23" s="47"/>
    </row>
    <row r="24" spans="1:4" x14ac:dyDescent="0.25">
      <c r="A24" s="68">
        <v>20</v>
      </c>
      <c r="B24" s="68">
        <v>8</v>
      </c>
      <c r="D24" s="47"/>
    </row>
    <row r="25" spans="1:4" x14ac:dyDescent="0.25">
      <c r="A25" s="68">
        <v>21</v>
      </c>
      <c r="B25" s="68">
        <v>41</v>
      </c>
      <c r="D25" s="47"/>
    </row>
    <row r="26" spans="1:4" x14ac:dyDescent="0.25">
      <c r="A26" s="68">
        <v>22</v>
      </c>
      <c r="B26" s="68">
        <v>18</v>
      </c>
      <c r="D26" s="47"/>
    </row>
    <row r="27" spans="1:4" x14ac:dyDescent="0.25">
      <c r="A27" s="68">
        <v>23</v>
      </c>
      <c r="B27" s="68">
        <v>83</v>
      </c>
      <c r="D27" s="47"/>
    </row>
    <row r="28" spans="1:4" x14ac:dyDescent="0.25">
      <c r="A28" s="68">
        <v>24</v>
      </c>
      <c r="B28" s="68">
        <v>44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7" t="s">
        <v>33</v>
      </c>
      <c r="B4" s="10" t="s">
        <v>34</v>
      </c>
      <c r="C4" s="10" t="s">
        <v>104</v>
      </c>
      <c r="E4" s="20"/>
      <c r="F4" s="44"/>
    </row>
    <row r="5" spans="1:8" x14ac:dyDescent="0.2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2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2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25">
      <c r="A19" s="6">
        <v>15</v>
      </c>
      <c r="B19" s="7">
        <v>39</v>
      </c>
      <c r="C19" s="7">
        <v>220</v>
      </c>
      <c r="G19" s="40"/>
      <c r="H19" s="39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1" t="s">
        <v>31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9" t="s">
        <v>3</v>
      </c>
      <c r="B4" s="69" t="s">
        <v>86</v>
      </c>
    </row>
    <row r="5" spans="1:16" x14ac:dyDescent="0.25">
      <c r="A5" s="89">
        <v>2013</v>
      </c>
      <c r="B5" s="89">
        <v>210</v>
      </c>
    </row>
    <row r="6" spans="1:16" x14ac:dyDescent="0.25">
      <c r="A6" s="89">
        <v>2014</v>
      </c>
      <c r="B6" s="89">
        <v>245</v>
      </c>
    </row>
    <row r="7" spans="1:16" x14ac:dyDescent="0.25">
      <c r="A7" s="89">
        <v>2015</v>
      </c>
      <c r="B7" s="89">
        <v>280</v>
      </c>
    </row>
    <row r="8" spans="1:16" x14ac:dyDescent="0.25">
      <c r="A8" s="89">
        <v>2016</v>
      </c>
      <c r="B8" s="89">
        <v>320</v>
      </c>
    </row>
    <row r="9" spans="1:16" x14ac:dyDescent="0.25">
      <c r="A9" s="89">
        <v>2017</v>
      </c>
      <c r="B9" s="89">
        <v>365</v>
      </c>
    </row>
    <row r="10" spans="1:16" x14ac:dyDescent="0.25">
      <c r="A10" s="89">
        <v>2018</v>
      </c>
      <c r="B10" s="89">
        <v>410</v>
      </c>
    </row>
    <row r="11" spans="1:16" x14ac:dyDescent="0.25">
      <c r="A11" s="89">
        <v>2019</v>
      </c>
      <c r="B11" s="89">
        <v>460</v>
      </c>
      <c r="E11"/>
    </row>
    <row r="12" spans="1:16" x14ac:dyDescent="0.25">
      <c r="A12"/>
      <c r="C12" s="19"/>
      <c r="D12" s="19"/>
    </row>
    <row r="13" spans="1:16" x14ac:dyDescent="0.25">
      <c r="A13" s="32"/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28</v>
      </c>
    </row>
    <row r="4" spans="1:12" x14ac:dyDescent="0.25">
      <c r="A4" s="20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</row>
    <row r="7" spans="1:12" x14ac:dyDescent="0.25">
      <c r="A7" s="6" t="s">
        <v>37</v>
      </c>
      <c r="B7" s="2">
        <v>680</v>
      </c>
      <c r="D7" s="37"/>
      <c r="L7" s="12"/>
    </row>
    <row r="8" spans="1:12" x14ac:dyDescent="0.25">
      <c r="A8" s="6" t="s">
        <v>38</v>
      </c>
      <c r="B8" s="2">
        <v>650</v>
      </c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7"/>
      <c r="L10" s="12"/>
    </row>
    <row r="11" spans="1:12" x14ac:dyDescent="0.25">
      <c r="A11" s="6" t="s">
        <v>41</v>
      </c>
      <c r="B11" s="2">
        <v>560</v>
      </c>
      <c r="D11" s="37"/>
    </row>
    <row r="12" spans="1:12" x14ac:dyDescent="0.25">
      <c r="A12" s="6" t="s">
        <v>42</v>
      </c>
      <c r="B12" s="2">
        <v>530</v>
      </c>
    </row>
    <row r="13" spans="1:12" x14ac:dyDescent="0.25">
      <c r="A13" s="6" t="s">
        <v>43</v>
      </c>
      <c r="B13" s="2">
        <v>500</v>
      </c>
      <c r="D13" s="37"/>
      <c r="L13" s="12"/>
    </row>
    <row r="14" spans="1:12" x14ac:dyDescent="0.25">
      <c r="A14" s="6" t="s">
        <v>44</v>
      </c>
      <c r="B14" s="2">
        <v>470</v>
      </c>
    </row>
    <row r="15" spans="1:12" x14ac:dyDescent="0.25">
      <c r="A15" s="6" t="s">
        <v>45</v>
      </c>
      <c r="B15" s="2">
        <v>450</v>
      </c>
    </row>
    <row r="16" spans="1:12" x14ac:dyDescent="0.25">
      <c r="A16" s="6" t="s">
        <v>46</v>
      </c>
      <c r="B16" s="2">
        <v>430</v>
      </c>
      <c r="D16" s="37"/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7"/>
      <c r="L19" s="12"/>
    </row>
    <row r="20" spans="1:12" x14ac:dyDescent="0.25">
      <c r="A20" s="6" t="s">
        <v>50</v>
      </c>
      <c r="B20" s="2">
        <v>350</v>
      </c>
    </row>
    <row r="21" spans="1:12" x14ac:dyDescent="0.25">
      <c r="A21" s="6" t="s">
        <v>51</v>
      </c>
      <c r="B21" s="2">
        <v>330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6"/>
    </row>
    <row r="24" spans="1:12" x14ac:dyDescent="0.25">
      <c r="A24" s="6" t="s">
        <v>54</v>
      </c>
      <c r="B24" s="2">
        <v>270</v>
      </c>
    </row>
    <row r="25" spans="1:12" x14ac:dyDescent="0.2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7" width="10.28515625" customWidth="1"/>
    <col min="8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29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58</v>
      </c>
      <c r="B4" s="53" t="s">
        <v>57</v>
      </c>
      <c r="C4" s="92" t="s">
        <v>98</v>
      </c>
      <c r="D4" s="93" t="s">
        <v>99</v>
      </c>
      <c r="E4" s="93" t="s">
        <v>100</v>
      </c>
      <c r="F4" s="93" t="s">
        <v>101</v>
      </c>
      <c r="G4" s="93" t="s">
        <v>102</v>
      </c>
      <c r="H4" s="51"/>
      <c r="I4" s="51"/>
      <c r="J4" s="51"/>
      <c r="K4" s="51"/>
      <c r="L4" s="51"/>
    </row>
    <row r="5" spans="1:13" ht="16.5" thickBot="1" x14ac:dyDescent="0.3">
      <c r="A5" s="70">
        <v>1.4</v>
      </c>
      <c r="B5" s="55">
        <v>70</v>
      </c>
      <c r="C5" s="94"/>
      <c r="D5" s="94"/>
      <c r="E5" s="94"/>
      <c r="F5" s="94"/>
      <c r="G5" s="94"/>
      <c r="H5" s="51"/>
      <c r="I5" s="51"/>
      <c r="J5" s="51"/>
      <c r="K5" s="51"/>
      <c r="L5" s="51"/>
    </row>
    <row r="6" spans="1:13" ht="16.5" thickBot="1" x14ac:dyDescent="0.3">
      <c r="A6" s="71">
        <v>1.5</v>
      </c>
      <c r="B6" s="56">
        <v>73</v>
      </c>
      <c r="C6" s="94"/>
      <c r="D6" s="94"/>
      <c r="E6" s="94"/>
      <c r="F6" s="94"/>
      <c r="G6" s="94"/>
      <c r="H6" s="51"/>
      <c r="I6" s="51"/>
      <c r="J6" s="51"/>
      <c r="K6" s="51"/>
      <c r="L6" s="51"/>
    </row>
    <row r="7" spans="1:13" ht="16.5" thickBot="1" x14ac:dyDescent="0.3">
      <c r="A7" s="71">
        <v>2</v>
      </c>
      <c r="B7" s="56">
        <v>90</v>
      </c>
      <c r="C7" s="94"/>
      <c r="D7" s="94"/>
      <c r="E7" s="94"/>
      <c r="F7" s="94"/>
      <c r="G7" s="94"/>
      <c r="H7" s="51"/>
      <c r="I7" s="51"/>
      <c r="J7" s="51"/>
      <c r="K7" s="51"/>
      <c r="L7" s="51"/>
    </row>
    <row r="8" spans="1:13" ht="16.5" thickBot="1" x14ac:dyDescent="0.3">
      <c r="A8" s="71">
        <v>2.1</v>
      </c>
      <c r="B8" s="56">
        <v>95</v>
      </c>
      <c r="C8" s="94"/>
      <c r="D8" s="94"/>
      <c r="E8" s="94"/>
      <c r="F8" s="94"/>
      <c r="G8" s="94"/>
      <c r="H8" s="51"/>
      <c r="I8" s="51"/>
      <c r="J8" s="51"/>
      <c r="K8" s="51"/>
      <c r="L8" s="51"/>
    </row>
    <row r="9" spans="1:13" ht="16.5" thickBot="1" x14ac:dyDescent="0.3">
      <c r="A9" s="71">
        <v>2.4</v>
      </c>
      <c r="B9" s="56">
        <v>100</v>
      </c>
      <c r="C9" s="94"/>
      <c r="D9" s="94"/>
      <c r="E9" s="94"/>
      <c r="F9" s="94"/>
      <c r="G9" s="94"/>
      <c r="H9" s="51"/>
      <c r="I9" s="51"/>
      <c r="J9" s="51"/>
      <c r="K9" s="51"/>
      <c r="L9" s="51"/>
    </row>
    <row r="10" spans="1:13" ht="16.5" thickBot="1" x14ac:dyDescent="0.3">
      <c r="A10" s="71">
        <v>1.9</v>
      </c>
      <c r="B10" s="56">
        <v>82</v>
      </c>
      <c r="C10" s="94"/>
      <c r="D10" s="94"/>
      <c r="E10" s="94"/>
      <c r="F10" s="94"/>
      <c r="G10" s="94"/>
      <c r="H10" s="51"/>
      <c r="I10" s="51"/>
      <c r="J10" s="51"/>
      <c r="K10" s="51"/>
      <c r="L10" s="51"/>
    </row>
    <row r="11" spans="1:13" ht="16.5" thickBot="1" x14ac:dyDescent="0.3">
      <c r="A11" s="71">
        <v>2.2000000000000002</v>
      </c>
      <c r="B11" s="56">
        <v>92</v>
      </c>
      <c r="C11" s="94"/>
      <c r="D11" s="94"/>
      <c r="E11" s="94"/>
      <c r="F11" s="94"/>
      <c r="G11" s="94"/>
      <c r="H11" s="51"/>
      <c r="I11" s="51"/>
      <c r="J11" s="51"/>
      <c r="K11" s="51"/>
      <c r="L11" s="51"/>
    </row>
    <row r="12" spans="1:13" ht="16.5" thickBot="1" x14ac:dyDescent="0.3">
      <c r="A12" s="70">
        <v>2.6</v>
      </c>
      <c r="B12" s="55">
        <v>105</v>
      </c>
      <c r="C12" s="94"/>
      <c r="D12" s="94"/>
      <c r="E12" s="94"/>
      <c r="F12" s="94"/>
      <c r="G12" s="94"/>
      <c r="H12" s="51"/>
      <c r="I12" s="51"/>
      <c r="J12" s="51"/>
      <c r="K12" s="51"/>
      <c r="L12" s="51"/>
    </row>
    <row r="13" spans="1:13" ht="16.5" thickBot="1" x14ac:dyDescent="0.3">
      <c r="A13" s="71">
        <v>2.2999999999999998</v>
      </c>
      <c r="B13" s="56">
        <v>98</v>
      </c>
      <c r="C13" s="94"/>
      <c r="D13" s="94"/>
      <c r="E13" s="94"/>
      <c r="F13" s="94"/>
      <c r="G13" s="94"/>
      <c r="H13" s="51"/>
      <c r="I13" s="51"/>
      <c r="J13" s="51"/>
      <c r="K13" s="51"/>
      <c r="L13" s="51"/>
    </row>
    <row r="14" spans="1:13" ht="16.5" thickBot="1" x14ac:dyDescent="0.3">
      <c r="A14" s="71">
        <v>2</v>
      </c>
      <c r="B14" s="56">
        <v>86</v>
      </c>
      <c r="C14" s="94"/>
      <c r="D14" s="94"/>
      <c r="E14" s="94"/>
      <c r="F14" s="94"/>
      <c r="G14" s="94"/>
    </row>
    <row r="15" spans="1:13" ht="16.5" thickBot="1" x14ac:dyDescent="0.3">
      <c r="A15" s="71">
        <v>2.1</v>
      </c>
      <c r="B15" s="56">
        <v>90</v>
      </c>
      <c r="C15" s="94"/>
      <c r="D15" s="94"/>
      <c r="E15" s="94"/>
      <c r="F15" s="94"/>
      <c r="G15" s="94"/>
    </row>
    <row r="16" spans="1:13" ht="16.5" thickBot="1" x14ac:dyDescent="0.3">
      <c r="A16" s="71">
        <v>1.8</v>
      </c>
      <c r="B16" s="56">
        <v>80</v>
      </c>
      <c r="C16" s="94"/>
      <c r="D16" s="94"/>
      <c r="E16" s="94"/>
      <c r="F16" s="94"/>
      <c r="G16" s="94"/>
    </row>
    <row r="17" spans="1:7" ht="16.5" thickBot="1" x14ac:dyDescent="0.3">
      <c r="A17" s="71">
        <v>2.5</v>
      </c>
      <c r="B17" s="56">
        <v>104</v>
      </c>
      <c r="C17" s="94"/>
      <c r="D17" s="94"/>
      <c r="E17" s="94"/>
      <c r="F17" s="94"/>
      <c r="G17" s="94"/>
    </row>
    <row r="18" spans="1:7" ht="16.5" thickBot="1" x14ac:dyDescent="0.3">
      <c r="A18" s="71">
        <v>2.7</v>
      </c>
      <c r="B18" s="56">
        <v>110</v>
      </c>
      <c r="C18" s="94"/>
      <c r="D18" s="94"/>
      <c r="E18" s="94"/>
      <c r="F18" s="94"/>
      <c r="G18" s="94"/>
    </row>
    <row r="19" spans="1:7" ht="16.5" thickBot="1" x14ac:dyDescent="0.3">
      <c r="A19" s="70">
        <v>2.8</v>
      </c>
      <c r="B19" s="55">
        <v>115</v>
      </c>
      <c r="C19" s="94"/>
      <c r="D19" s="94"/>
      <c r="E19" s="94"/>
      <c r="F19" s="94"/>
      <c r="G19" s="94"/>
    </row>
    <row r="20" spans="1:7" ht="16.5" thickBot="1" x14ac:dyDescent="0.3">
      <c r="A20" s="71">
        <v>2.2000000000000002</v>
      </c>
      <c r="B20" s="56">
        <v>94</v>
      </c>
      <c r="C20" s="94"/>
      <c r="D20" s="94"/>
      <c r="E20" s="94"/>
      <c r="F20" s="94"/>
      <c r="G20" s="94"/>
    </row>
    <row r="21" spans="1:7" ht="16.5" thickBot="1" x14ac:dyDescent="0.3">
      <c r="A21" s="71">
        <v>2.4</v>
      </c>
      <c r="B21" s="56">
        <v>100</v>
      </c>
      <c r="C21" s="94"/>
      <c r="D21" s="94"/>
      <c r="E21" s="94"/>
      <c r="F21" s="94"/>
      <c r="G21" s="94"/>
    </row>
    <row r="22" spans="1:7" ht="16.5" thickBot="1" x14ac:dyDescent="0.3">
      <c r="A22" s="71">
        <v>2.6</v>
      </c>
      <c r="B22" s="56">
        <v>108</v>
      </c>
      <c r="C22" s="94"/>
      <c r="D22" s="94"/>
      <c r="E22" s="94"/>
      <c r="F22" s="94"/>
      <c r="G22" s="94"/>
    </row>
    <row r="23" spans="1:7" ht="16.5" thickBot="1" x14ac:dyDescent="0.3">
      <c r="A23" s="71">
        <v>2.1</v>
      </c>
      <c r="B23" s="56">
        <v>92</v>
      </c>
      <c r="C23" s="94"/>
      <c r="D23" s="94"/>
      <c r="E23" s="94"/>
      <c r="F23" s="94"/>
      <c r="G23" s="94"/>
    </row>
    <row r="24" spans="1:7" ht="16.5" thickBot="1" x14ac:dyDescent="0.3">
      <c r="A24" s="71">
        <v>2</v>
      </c>
      <c r="B24" s="56">
        <v>88</v>
      </c>
      <c r="C24" s="94"/>
      <c r="D24" s="94"/>
      <c r="E24" s="94"/>
      <c r="F24" s="94"/>
      <c r="G24" s="94"/>
    </row>
    <row r="25" spans="1:7" ht="16.5" thickBot="1" x14ac:dyDescent="0.3">
      <c r="A25" s="71">
        <v>2.2999999999999998</v>
      </c>
      <c r="B25" s="56">
        <v>96</v>
      </c>
      <c r="C25" s="94"/>
      <c r="D25" s="94"/>
      <c r="E25" s="94"/>
      <c r="F25" s="94"/>
      <c r="G25" s="94"/>
    </row>
    <row r="27" spans="1:7" x14ac:dyDescent="0.25">
      <c r="D27" s="12"/>
    </row>
    <row r="28" spans="1:7" x14ac:dyDescent="0.25">
      <c r="D28" s="12"/>
      <c r="E28" s="31"/>
    </row>
    <row r="32" spans="1:7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Stella Kravaršćan | Student</cp:lastModifiedBy>
  <dcterms:created xsi:type="dcterms:W3CDTF">2018-07-18T04:58:41Z</dcterms:created>
  <dcterms:modified xsi:type="dcterms:W3CDTF">2024-09-04T07:59:41Z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