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8_{45B31549-2C78-4798-9356-9A642C1E47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upute" sheetId="30" r:id="rId1"/>
    <sheet name="Formule" sheetId="31" r:id="rId2"/>
    <sheet name="1ish1" sheetId="21" r:id="rId3"/>
    <sheet name="1ish2" sheetId="22" r:id="rId4"/>
    <sheet name="1ish3" sheetId="20" r:id="rId5"/>
    <sheet name="2ish1" sheetId="17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definedNames>
    <definedName name="_xlchart.v1.0" hidden="1">'1ish2'!$A$4</definedName>
    <definedName name="_xlchart.v1.1" hidden="1">'1ish2'!$A$5:$A$28</definedName>
    <definedName name="_xlchart.v1.2" hidden="1">'1ish2'!$B$4</definedName>
    <definedName name="_xlchart.v1.3" hidden="1">'1ish2'!$B$5:$B$28</definedName>
    <definedName name="_xlchart.v1.4" hidden="1">'1ish2'!$B$4</definedName>
    <definedName name="_xlchart.v1.5" hidden="1">'1ish2'!$B$5:$B$28</definedName>
    <definedName name="_xlchart.v1.6" hidden="1">'1ish2'!$A$4</definedName>
    <definedName name="_xlchart.v1.7" hidden="1">'1ish2'!$A$5:$A$28</definedName>
    <definedName name="_xlchart.v1.8" hidden="1">'1ish2'!$B$4</definedName>
    <definedName name="_xlchart.v1.9" hidden="1">'1ish2'!$B$5:$B$28</definedName>
  </definedNames>
  <calcPr calcId="191029"/>
  <pivotCaches>
    <pivotCache cacheId="39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8" l="1"/>
  <c r="F13" i="18"/>
  <c r="F12" i="18"/>
  <c r="E7" i="17"/>
  <c r="B14" i="17"/>
  <c r="C25" i="20"/>
  <c r="H8" i="30"/>
  <c r="H7" i="30"/>
</calcChain>
</file>

<file path=xl/sharedStrings.xml><?xml version="1.0" encoding="utf-8"?>
<sst xmlns="http://schemas.openxmlformats.org/spreadsheetml/2006/main" count="156" uniqueCount="138">
  <si>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</si>
  <si>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</si>
  <si>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</si>
  <si>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</si>
  <si>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</si>
  <si>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</si>
  <si>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</si>
  <si>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</si>
  <si>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</si>
  <si>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</si>
  <si>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</si>
  <si>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</si>
  <si>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</si>
  <si>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</si>
  <si>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</si>
  <si>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</si>
  <si>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</si>
  <si>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</si>
  <si>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</si>
  <si>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</si>
  <si>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</si>
  <si>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</si>
  <si>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</si>
  <si>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</si>
  <si>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</si>
  <si>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</si>
  <si>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</si>
  <si>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</si>
  <si>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</si>
  <si>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</si>
  <si>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</si>
  <si>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</si>
  <si>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</si>
  <si>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</si>
  <si>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Grad</t>
  </si>
  <si>
    <t>Helsinki</t>
  </si>
  <si>
    <t>Moskva</t>
  </si>
  <si>
    <t>London</t>
  </si>
  <si>
    <t>Berlin</t>
  </si>
  <si>
    <t>Paris</t>
  </si>
  <si>
    <t>Madrid</t>
  </si>
  <si>
    <t>Rim</t>
  </si>
  <si>
    <t>Atena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</si>
  <si>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</si>
  <si>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</si>
  <si>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</si>
  <si>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</si>
  <si>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</si>
  <si>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</si>
  <si>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</si>
  <si>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</si>
  <si>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</si>
  <si>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</si>
  <si>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</si>
  <si>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Prosj. temperatura (°C)</t>
  </si>
  <si>
    <t>Redni broj kompanije</t>
  </si>
  <si>
    <t>Broj novih pretplatnika</t>
  </si>
  <si>
    <t>Redni broj kampanje</t>
  </si>
  <si>
    <t>Ukupni prihod (000 €)</t>
  </si>
  <si>
    <t>Prodani uređaji (u tisućama)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</si>
  <si>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</si>
  <si>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</si>
  <si>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</si>
  <si>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</si>
  <si>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</si>
  <si>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</si>
  <si>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</si>
  <si>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</si>
  <si>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</si>
  <si>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</si>
  <si>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</si>
  <si>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</si>
  <si>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</si>
  <si>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</si>
  <si>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</si>
  <si>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</si>
  <si>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</si>
  <si>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</si>
  <si>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</si>
  <si>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</si>
  <si>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</si>
  <si>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</si>
  <si>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</si>
  <si>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</si>
  <si>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</si>
  <si>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</si>
  <si>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</si>
  <si>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</si>
  <si>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</si>
  <si>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</si>
  <si>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</si>
  <si>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Profit proizvoda B (tisuće eura)</t>
  </si>
  <si>
    <t>Oglas</t>
  </si>
  <si>
    <t>Sveučilište Algebra</t>
  </si>
  <si>
    <t>ispit - grupa 1 u 9:00 sati</t>
  </si>
  <si>
    <t>Novi kupci</t>
  </si>
  <si>
    <t>4. 9. 2024.</t>
  </si>
  <si>
    <t>U tablici su prikazane prosječne temperature (u stupnjevima Celzijusa) nekoliko svjetskih gradova u siječnju 2023.</t>
  </si>
  <si>
    <t>[M, 1 bod] a) Što je statistički skup u ovom primjeru?</t>
  </si>
  <si>
    <t>[M, 2 boda] b) Navedite obilježje. O kojoj je mjernoj skali riječ?</t>
  </si>
  <si>
    <t>[M, 1 bod] c) Prikažite podatke iz tablice položenim stupcima uz sve potrebne oznake.</t>
  </si>
  <si>
    <t>A)</t>
  </si>
  <si>
    <t>Statistički skup u ovom primjeru su prosječne temperature nekoliko svjetskih gradova u siječnju 2023.</t>
  </si>
  <si>
    <t>B)</t>
  </si>
  <si>
    <t>Obilježje je temperatura, tj. stupnjevi Celzijusa, a riječ je o intervalnoj mjernoj skali.</t>
  </si>
  <si>
    <t>C)</t>
  </si>
  <si>
    <t>Prikupljeni su podaci o broju novih pretplatnika na newsletter različitih kompanija u prvom kvartalu 2023. godine.</t>
  </si>
  <si>
    <t>[M, 2 boda] a) Grupirajte podatke u razrede koristeći alat histogram (razredi mogu biti proizvoljne veličine).</t>
  </si>
  <si>
    <t>[Ž, 1 bod] b) Prikažite podatke grafički.</t>
  </si>
  <si>
    <t>[Ž, 1 bod] c) Napišite jednu interpretaciju.</t>
  </si>
  <si>
    <t>[Ž, 2 boda] c) Za tako grupirane podatke odredite kumulativni niz više od i napišite jednu interpretaciju.</t>
  </si>
  <si>
    <t xml:space="preserve">Jedna od 24 kompanije, ostvarila je čak 144 novih pretplatnika na newsletter u prvom kvartalu 2023. godine. </t>
  </si>
  <si>
    <t>Čak 16 kompanija ostvarila je više od 50 prodanih newsletter-a u prvom kvartalu 2023. godine.</t>
  </si>
  <si>
    <t>U tablici su prikazane različite marketinške kampanje, broj novih kupaca privučenih svakom kampanjom i ukupni</t>
  </si>
  <si>
    <t>prihod svake kampanje (u 000 €).</t>
  </si>
  <si>
    <t>[M, 2 boda] a) Grupirajte podatke pomoću pivot tablice tako da prikazuje ukupan broj novih kupaca. Neka</t>
  </si>
  <si>
    <t>broj novih kupaca bude u razredima širine 100 kupaca, a ukupni prihod u razredima širine 5000 €.</t>
  </si>
  <si>
    <t>[Ž, 1 bod] b) Interpretirajte jednu vrijednost.</t>
  </si>
  <si>
    <t>Sum of Novi kupci</t>
  </si>
  <si>
    <t>Row Labels</t>
  </si>
  <si>
    <t>Grand Total</t>
  </si>
  <si>
    <t xml:space="preserve">Ukupan broj novih kupaca privučen u 20 kampanja iznosi 4960. </t>
  </si>
  <si>
    <t>Prodajne aktivnosti jedne tvrtke za prodaju elektroničkih uređaja u razdoblju od 2012. do 2020. godine</t>
  </si>
  <si>
    <t>dane su u tablici. Izračunajte i interpretirajte prosječnu godišnju stopu rasta prodaje.</t>
  </si>
  <si>
    <t xml:space="preserve">Prosječna godišnja stopa rasta prodaje iznosi 78%, što znači da je varijabilnost jaka. </t>
  </si>
  <si>
    <t>U tablici su dani podaci o pretraživačkim oglasima Sveučilišta Algebra tijekom travnja 2023. Prikazane su ključne riječi</t>
  </si>
  <si>
    <t>i odgovarajući broj impresija.</t>
  </si>
  <si>
    <t>[M, 1 bod + Ž, 1 bod] a) Odredite vrijednost koja dijeli broj ključnih riječi u omjeru 1:1 i interpretirajte je.</t>
  </si>
  <si>
    <t>[M, 1 bod + Ž, 1 bod] b) Odredite gornji kvartil i interpretirajte ga.</t>
  </si>
  <si>
    <t>[M, 1 bod + Ž, 1 bod] c) Odredite standardnu devijaciju i napišite interpretaciju.</t>
  </si>
  <si>
    <t>[M, 1 bod + Ž, 1 bod] d) Odredite vrijednost koja dijeli četvrtinu ključnih riječi s najmanje impresija i napišite</t>
  </si>
  <si>
    <t>interpretaciju.</t>
  </si>
  <si>
    <t>[M, 1 bod + Ž, 1 bod] e) Odredite vrijednost koja dijeli 20 % ključnih riječi s najmanjim brojem impresija i</t>
  </si>
  <si>
    <t>interpretirajte.</t>
  </si>
  <si>
    <t>Vrijednost koja dijeli broj ključnih riječi u omjeru 1:1 iznosi 440.</t>
  </si>
  <si>
    <t>Gornji kvartil iznosi 565.</t>
  </si>
  <si>
    <t>Standardna devijacija iznosi 137,77.</t>
  </si>
  <si>
    <t>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</si>
</sst>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#,##0.##"/>
    <numFmt numFmtId="165" formatCode="0.0000"/>
    <numFmt numFmtId="167" formatCode="0.000"/>
    <numFmt numFmtId="168" formatCode="0.000%"/>
    <numFmt numFmtId="169" formatCode="0.0"/>
    <numFmt numFmtId="178" formatCode="_-* #,##0.000\ [$€-41A]_-;\-* #,##0.000\ [$€-41A]_-;_-* &quot;-&quot;???\ [$€-41A]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4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2" fillId="0" borderId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7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8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7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69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6" fillId="0" borderId="0" xfId="9" applyFont="1"/>
    <xf numFmtId="0" fontId="2" fillId="0" borderId="0" xfId="9"/>
    <xf numFmtId="0" fontId="20" fillId="0" borderId="0" xfId="9" applyFont="1"/>
    <xf numFmtId="0" fontId="2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2" fillId="0" borderId="0" xfId="11"/>
    <xf numFmtId="0" fontId="22" fillId="0" borderId="0" xfId="11" applyFont="1"/>
    <xf numFmtId="0" fontId="2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1" fillId="0" borderId="0" xfId="9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 applyAlignment="1"/>
    <xf numFmtId="0" fontId="26" fillId="0" borderId="0" xfId="0" applyFont="1" applyAlignment="1">
      <alignment wrapText="1"/>
    </xf>
    <xf numFmtId="3" fontId="0" fillId="0" borderId="0" xfId="0" applyNumberFormat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178" fontId="0" fillId="0" borderId="2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23" fillId="0" borderId="0" xfId="0" applyFont="1"/>
    <xf numFmtId="0" fontId="28" fillId="0" borderId="0" xfId="0" applyNumberFormat="1" applyFont="1"/>
    <xf numFmtId="1" fontId="5" fillId="0" borderId="0" xfId="0" applyNumberFormat="1" applyFont="1"/>
    <xf numFmtId="9" fontId="5" fillId="0" borderId="0" xfId="1" applyFont="1"/>
    <xf numFmtId="2" fontId="0" fillId="0" borderId="0" xfId="1" applyNumberFormat="1" applyFont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2"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Prosječne temperature (u stupnjevima Celzijusa) nekoliko svjetskih gradova u siječnju 2023.</a:t>
            </a:r>
          </a:p>
        </c:rich>
      </c:tx>
      <c:layout>
        <c:manualLayout>
          <c:xMode val="edge"/>
          <c:yMode val="edge"/>
          <c:x val="0.11916922920255227"/>
          <c:y val="1.8539970058678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042366579177603E-2"/>
          <c:y val="0.16708333333333336"/>
          <c:w val="0.89075699912510942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'1ish1'!$B$4</c:f>
              <c:strCache>
                <c:ptCount val="1"/>
                <c:pt idx="0">
                  <c:v>Prosj. temperatura (°C)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'1ish1'!$A$5:$A$23</c:f>
              <c:strCache>
                <c:ptCount val="19"/>
                <c:pt idx="0">
                  <c:v>Helsinki</c:v>
                </c:pt>
                <c:pt idx="1">
                  <c:v>Moskva</c:v>
                </c:pt>
                <c:pt idx="2">
                  <c:v>London</c:v>
                </c:pt>
                <c:pt idx="3">
                  <c:v>Berlin</c:v>
                </c:pt>
                <c:pt idx="4">
                  <c:v>Paris</c:v>
                </c:pt>
                <c:pt idx="5">
                  <c:v>Madrid</c:v>
                </c:pt>
                <c:pt idx="6">
                  <c:v>Rim</c:v>
                </c:pt>
                <c:pt idx="7">
                  <c:v>Atena</c:v>
                </c:pt>
                <c:pt idx="8">
                  <c:v>Istanbul</c:v>
                </c:pt>
                <c:pt idx="9">
                  <c:v>Dubai</c:v>
                </c:pt>
                <c:pt idx="10">
                  <c:v>Mumbai</c:v>
                </c:pt>
                <c:pt idx="11">
                  <c:v>Bangkok</c:v>
                </c:pt>
                <c:pt idx="12">
                  <c:v>Sydney</c:v>
                </c:pt>
                <c:pt idx="13">
                  <c:v>Rio de Janeiro</c:v>
                </c:pt>
                <c:pt idx="14">
                  <c:v>Buenos Aires</c:v>
                </c:pt>
                <c:pt idx="15">
                  <c:v>Los Angeles</c:v>
                </c:pt>
                <c:pt idx="16">
                  <c:v>New York</c:v>
                </c:pt>
                <c:pt idx="17">
                  <c:v>Toronto</c:v>
                </c:pt>
                <c:pt idx="18">
                  <c:v>Chicago</c:v>
                </c:pt>
              </c:strCache>
            </c:strRef>
          </c:cat>
          <c:val>
            <c:numRef>
              <c:f>'1ish1'!$B$5:$B$23</c:f>
              <c:numCache>
                <c:formatCode>0.0</c:formatCode>
                <c:ptCount val="19"/>
                <c:pt idx="0">
                  <c:v>-5</c:v>
                </c:pt>
                <c:pt idx="1">
                  <c:v>-6.2</c:v>
                </c:pt>
                <c:pt idx="2">
                  <c:v>8.3000000000000007</c:v>
                </c:pt>
                <c:pt idx="3">
                  <c:v>0.6</c:v>
                </c:pt>
                <c:pt idx="4">
                  <c:v>5.8</c:v>
                </c:pt>
                <c:pt idx="5">
                  <c:v>9.8000000000000007</c:v>
                </c:pt>
                <c:pt idx="6">
                  <c:v>12.1</c:v>
                </c:pt>
                <c:pt idx="7">
                  <c:v>10.4</c:v>
                </c:pt>
                <c:pt idx="8">
                  <c:v>5.5</c:v>
                </c:pt>
                <c:pt idx="9">
                  <c:v>24</c:v>
                </c:pt>
                <c:pt idx="10">
                  <c:v>30.7</c:v>
                </c:pt>
                <c:pt idx="11">
                  <c:v>26.5</c:v>
                </c:pt>
                <c:pt idx="12">
                  <c:v>27.4</c:v>
                </c:pt>
                <c:pt idx="13">
                  <c:v>30.2</c:v>
                </c:pt>
                <c:pt idx="14">
                  <c:v>28.1</c:v>
                </c:pt>
                <c:pt idx="15">
                  <c:v>13.7</c:v>
                </c:pt>
                <c:pt idx="16">
                  <c:v>1.7</c:v>
                </c:pt>
                <c:pt idx="17">
                  <c:v>-2.7</c:v>
                </c:pt>
                <c:pt idx="18">
                  <c:v>-1.8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0-4CD8-8448-322843FBE73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46826607"/>
        <c:axId val="1446829007"/>
      </c:barChart>
      <c:catAx>
        <c:axId val="14468266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Gradovi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46829007"/>
        <c:crosses val="autoZero"/>
        <c:auto val="1"/>
        <c:lblAlgn val="ctr"/>
        <c:lblOffset val="100"/>
        <c:noMultiLvlLbl val="0"/>
      </c:catAx>
      <c:valAx>
        <c:axId val="144682900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Temperatura (u stupnjevima</a:t>
                </a:r>
                <a:r>
                  <a:rPr lang="en-US" baseline="0"/>
                  <a:t> Celzijusa)</a:t>
                </a:r>
                <a:endParaRPr lang="hr-H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46826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hr-HR" sz="1200"/>
              <a:t>odaci o broju novih pretplatnika na newsletter različitih kompanija u prvom kvartalu 2023. godine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'1ish2'!$A$4</c:f>
              <c:strCache>
                <c:ptCount val="1"/>
                <c:pt idx="0">
                  <c:v>Redni broj kompanije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'1ish2'!$A$5:$A$28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3-452C-B1FE-DD22BEE01129}"/>
            </c:ext>
          </c:extLst>
        </c:ser>
        <c:ser>
          <c:idx val="1"/>
          <c:order val="1"/>
          <c:tx>
            <c:strRef>
              <c:f>'1ish2'!$B$4</c:f>
              <c:strCache>
                <c:ptCount val="1"/>
                <c:pt idx="0">
                  <c:v>Broj novih pretplatnika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'1ish2'!$B$5:$B$28</c:f>
              <c:numCache>
                <c:formatCode>0</c:formatCode>
                <c:ptCount val="24"/>
                <c:pt idx="0">
                  <c:v>59</c:v>
                </c:pt>
                <c:pt idx="1">
                  <c:v>138</c:v>
                </c:pt>
                <c:pt idx="2">
                  <c:v>85</c:v>
                </c:pt>
                <c:pt idx="3">
                  <c:v>64</c:v>
                </c:pt>
                <c:pt idx="4">
                  <c:v>134</c:v>
                </c:pt>
                <c:pt idx="5">
                  <c:v>27</c:v>
                </c:pt>
                <c:pt idx="6">
                  <c:v>122</c:v>
                </c:pt>
                <c:pt idx="7">
                  <c:v>80</c:v>
                </c:pt>
                <c:pt idx="8">
                  <c:v>83</c:v>
                </c:pt>
                <c:pt idx="9">
                  <c:v>125</c:v>
                </c:pt>
                <c:pt idx="10">
                  <c:v>47</c:v>
                </c:pt>
                <c:pt idx="11">
                  <c:v>102</c:v>
                </c:pt>
                <c:pt idx="12">
                  <c:v>144</c:v>
                </c:pt>
                <c:pt idx="13">
                  <c:v>6</c:v>
                </c:pt>
                <c:pt idx="14">
                  <c:v>121</c:v>
                </c:pt>
                <c:pt idx="15">
                  <c:v>78</c:v>
                </c:pt>
                <c:pt idx="16">
                  <c:v>74</c:v>
                </c:pt>
                <c:pt idx="17">
                  <c:v>125</c:v>
                </c:pt>
                <c:pt idx="18">
                  <c:v>13</c:v>
                </c:pt>
                <c:pt idx="19">
                  <c:v>5</c:v>
                </c:pt>
                <c:pt idx="20">
                  <c:v>37</c:v>
                </c:pt>
                <c:pt idx="21">
                  <c:v>14</c:v>
                </c:pt>
                <c:pt idx="22">
                  <c:v>79</c:v>
                </c:pt>
                <c:pt idx="2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93-452C-B1FE-DD22BEE01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368959"/>
        <c:axId val="2090369439"/>
      </c:barChart>
      <c:catAx>
        <c:axId val="20903689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0369439"/>
        <c:crosses val="autoZero"/>
        <c:auto val="1"/>
        <c:lblAlgn val="ctr"/>
        <c:lblOffset val="100"/>
        <c:noMultiLvlLbl val="0"/>
      </c:catAx>
      <c:valAx>
        <c:axId val="209036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036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9</xdr:row>
      <xdr:rowOff>14286</xdr:rowOff>
    </xdr:from>
    <xdr:to>
      <xdr:col>14</xdr:col>
      <xdr:colOff>247650</xdr:colOff>
      <xdr:row>30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CC7736-C6C8-7AB4-1906-FC257F738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</xdr:colOff>
      <xdr:row>8</xdr:row>
      <xdr:rowOff>0</xdr:rowOff>
    </xdr:from>
    <xdr:to>
      <xdr:col>10</xdr:col>
      <xdr:colOff>476250</xdr:colOff>
      <xdr:row>21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C30F4B-4AD7-1C8C-46DA-1EE150FC97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UA Ispit" refreshedDate="45539.407149074075" createdVersion="8" refreshedVersion="8" minRefreshableVersion="3" recordCount="20" xr:uid="{25F5DBDD-5FCC-4B65-9382-D5AE2C959DE7}">
  <cacheSource type="worksheet">
    <worksheetSource ref="B4:C24" sheet="1ish3"/>
  </cacheSource>
  <cacheFields count="2">
    <cacheField name="Ukupni prihod (000 €)" numFmtId="3">
      <sharedItems containsSemiMixedTypes="0" containsString="0" containsNumber="1" containsInteger="1" minValue="20" maxValue="60" count="9">
        <n v="25"/>
        <n v="30"/>
        <n v="45"/>
        <n v="40"/>
        <n v="35"/>
        <n v="20"/>
        <n v="50"/>
        <n v="55"/>
        <n v="60"/>
      </sharedItems>
    </cacheField>
    <cacheField name="Novi kupci" numFmtId="3">
      <sharedItems containsSemiMixedTypes="0" containsString="0" containsNumber="1" containsInteger="1" minValue="100" maxValue="375" count="12">
        <n v="150"/>
        <n v="200"/>
        <n v="300"/>
        <n v="250"/>
        <n v="225"/>
        <n v="100"/>
        <n v="350"/>
        <n v="325"/>
        <n v="175"/>
        <n v="375"/>
        <n v="185"/>
        <n v="2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2"/>
    <x v="7"/>
  </r>
  <r>
    <x v="1"/>
    <x v="8"/>
  </r>
  <r>
    <x v="0"/>
    <x v="0"/>
  </r>
  <r>
    <x v="7"/>
    <x v="9"/>
  </r>
  <r>
    <x v="1"/>
    <x v="10"/>
  </r>
  <r>
    <x v="3"/>
    <x v="4"/>
  </r>
  <r>
    <x v="2"/>
    <x v="11"/>
  </r>
  <r>
    <x v="4"/>
    <x v="1"/>
  </r>
  <r>
    <x v="6"/>
    <x v="7"/>
  </r>
  <r>
    <x v="7"/>
    <x v="6"/>
  </r>
  <r>
    <x v="8"/>
    <x v="9"/>
  </r>
  <r>
    <x v="4"/>
    <x v="1"/>
  </r>
  <r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307ED0-1814-494A-A6A0-7CAD422BAC63}" name="PivotTable17" cacheId="3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8:F18" firstHeaderRow="1" firstDataRow="1" firstDataCol="1"/>
  <pivotFields count="2">
    <pivotField axis="axisRow" numFmtId="3" showAll="0" sortType="ascending" defaultSubtotal="0">
      <items count="9">
        <item x="5"/>
        <item x="0"/>
        <item x="1"/>
        <item x="4"/>
        <item x="3"/>
        <item x="2"/>
        <item x="6"/>
        <item x="7"/>
        <item x="8"/>
      </items>
    </pivotField>
    <pivotField dataField="1" numFmtId="3" showAll="0">
      <items count="13">
        <item x="5"/>
        <item x="0"/>
        <item x="8"/>
        <item x="10"/>
        <item x="1"/>
        <item x="4"/>
        <item x="3"/>
        <item x="11"/>
        <item x="2"/>
        <item x="7"/>
        <item x="6"/>
        <item x="9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Novi kupci" fld="1" baseField="0" baseItem="0"/>
  </dataFields>
  <formats count="1">
    <format dxfId="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109375" defaultRowHeight="15" x14ac:dyDescent="0.25"/>
  <cols>
    <col min="1" max="1" width="17.5703125" style="79" customWidth="1"/>
    <col min="2" max="2" width="11.28515625" style="79" customWidth="1"/>
    <col min="3" max="3" width="8.7109375" style="79"/>
    <col min="4" max="4" width="10.7109375" style="79" customWidth="1"/>
    <col min="5" max="6" width="8.7109375" style="79"/>
    <col min="7" max="7" width="10.85546875" style="79" bestFit="1" customWidth="1"/>
    <col min="8" max="16384" width="8.7109375" style="79"/>
  </cols>
  <sheetData>
    <row r="1" spans="1:9" ht="26.25" x14ac:dyDescent="0.4">
      <c r="A1" s="78"/>
      <c r="D1" s="80" t="s">
        <v>12</v>
      </c>
      <c r="G1" s="78"/>
      <c r="I1" s="79" t="s">
        <v>13</v>
      </c>
    </row>
    <row r="2" spans="1:9" x14ac:dyDescent="0.25">
      <c r="D2" s="79" t="s">
        <v>94</v>
      </c>
      <c r="I2" s="79" t="s">
        <v>93</v>
      </c>
    </row>
    <row r="3" spans="1:9" x14ac:dyDescent="0.25">
      <c r="D3" s="93" t="s">
        <v>96</v>
      </c>
    </row>
    <row r="5" spans="1:9" x14ac:dyDescent="0.25">
      <c r="A5" s="81"/>
      <c r="B5" s="94" t="s">
        <v>14</v>
      </c>
      <c r="C5" s="95"/>
      <c r="D5" s="96"/>
      <c r="E5" s="94" t="s">
        <v>15</v>
      </c>
      <c r="F5" s="95"/>
      <c r="G5" s="96"/>
      <c r="H5" s="82"/>
    </row>
    <row r="6" spans="1:9" ht="30" x14ac:dyDescent="0.25">
      <c r="A6" s="81" t="s">
        <v>16</v>
      </c>
      <c r="B6" s="82" t="s">
        <v>17</v>
      </c>
      <c r="C6" s="82" t="s">
        <v>18</v>
      </c>
      <c r="D6" s="82" t="s">
        <v>19</v>
      </c>
      <c r="E6" s="82" t="s">
        <v>20</v>
      </c>
      <c r="F6" s="82" t="s">
        <v>21</v>
      </c>
      <c r="G6" s="82" t="s">
        <v>22</v>
      </c>
      <c r="H6" s="82" t="s">
        <v>23</v>
      </c>
    </row>
    <row r="7" spans="1:9" x14ac:dyDescent="0.25">
      <c r="A7" s="81" t="s">
        <v>24</v>
      </c>
      <c r="B7" s="83">
        <v>13</v>
      </c>
      <c r="C7" s="83">
        <v>13</v>
      </c>
      <c r="D7" s="83">
        <v>13</v>
      </c>
      <c r="E7" s="83">
        <v>13</v>
      </c>
      <c r="F7" s="83">
        <v>13</v>
      </c>
      <c r="G7" s="83">
        <v>13</v>
      </c>
      <c r="H7" s="83">
        <f>SUM(B7:G7)</f>
        <v>78</v>
      </c>
    </row>
    <row r="8" spans="1:9" ht="30" x14ac:dyDescent="0.25">
      <c r="A8" s="84" t="s">
        <v>25</v>
      </c>
      <c r="B8" s="85">
        <v>30</v>
      </c>
      <c r="C8" s="85">
        <v>30</v>
      </c>
      <c r="D8" s="85">
        <v>30</v>
      </c>
      <c r="E8" s="85">
        <v>30</v>
      </c>
      <c r="F8" s="85">
        <v>30</v>
      </c>
      <c r="G8" s="85">
        <v>30</v>
      </c>
      <c r="H8" s="85">
        <f>SUM(B8:G8)</f>
        <v>180</v>
      </c>
    </row>
    <row r="11" spans="1:9" x14ac:dyDescent="0.25">
      <c r="A11" s="86" t="s">
        <v>26</v>
      </c>
    </row>
    <row r="12" spans="1:9" x14ac:dyDescent="0.25">
      <c r="A12" s="86"/>
    </row>
    <row r="13" spans="1:9" x14ac:dyDescent="0.25">
      <c r="A13" s="86" t="s">
        <v>6</v>
      </c>
    </row>
    <row r="14" spans="1:9" x14ac:dyDescent="0.25">
      <c r="A14" s="86"/>
    </row>
    <row r="15" spans="1:9" x14ac:dyDescent="0.25">
      <c r="A15" s="86" t="s">
        <v>27</v>
      </c>
    </row>
    <row r="16" spans="1:9" x14ac:dyDescent="0.25">
      <c r="A16" s="86"/>
    </row>
    <row r="17" spans="1:1" x14ac:dyDescent="0.25">
      <c r="A17" s="86" t="s">
        <v>28</v>
      </c>
    </row>
    <row r="18" spans="1:1" x14ac:dyDescent="0.25">
      <c r="A18" s="86"/>
    </row>
    <row r="19" spans="1:1" x14ac:dyDescent="0.25">
      <c r="A19" s="86" t="s">
        <v>7</v>
      </c>
    </row>
    <row r="20" spans="1:1" x14ac:dyDescent="0.25">
      <c r="A20" s="86"/>
    </row>
    <row r="21" spans="1:1" x14ac:dyDescent="0.25">
      <c r="A21" s="86" t="s">
        <v>5</v>
      </c>
    </row>
    <row r="22" spans="1:1" x14ac:dyDescent="0.25">
      <c r="A22" s="86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9.140625" style="27"/>
    <col min="5" max="5" width="10" style="27" customWidth="1"/>
    <col min="6" max="16384" width="9.140625" style="27"/>
  </cols>
  <sheetData>
    <row r="1" spans="1:15" x14ac:dyDescent="0.25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84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2015</v>
      </c>
      <c r="B8" s="2">
        <v>5000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2016</v>
      </c>
      <c r="B9" s="2">
        <v>6000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2017</v>
      </c>
      <c r="B10" s="2">
        <v>8000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2018</v>
      </c>
      <c r="B11" s="2">
        <v>10000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2019</v>
      </c>
      <c r="B12" s="2">
        <v>12000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2020</v>
      </c>
      <c r="B13" s="2">
        <v>15000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2021</v>
      </c>
      <c r="B14" s="2">
        <v>18000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2022</v>
      </c>
      <c r="B15" s="2">
        <v>21000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25">
      <c r="E16"/>
    </row>
    <row r="20" spans="6:6" x14ac:dyDescent="0.2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8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18.42578125" style="23" customWidth="1"/>
    <col min="2" max="2" width="11.140625" style="23" customWidth="1"/>
    <col min="3" max="3" width="14.140625" style="23" customWidth="1"/>
    <col min="4" max="16384" width="9.140625" style="23"/>
  </cols>
  <sheetData>
    <row r="1" spans="1:17" x14ac:dyDescent="0.25">
      <c r="A1" t="s">
        <v>1</v>
      </c>
      <c r="B1"/>
      <c r="C1"/>
      <c r="D1"/>
      <c r="E1"/>
      <c r="F1"/>
      <c r="G1"/>
      <c r="H1"/>
      <c r="I1"/>
      <c r="J1"/>
      <c r="K1"/>
    </row>
    <row r="2" spans="1:17" x14ac:dyDescent="0.25">
      <c r="A2"/>
      <c r="B2"/>
      <c r="C2"/>
      <c r="D2"/>
      <c r="E2"/>
      <c r="F2"/>
      <c r="G2"/>
      <c r="H2"/>
      <c r="I2"/>
      <c r="J2"/>
      <c r="K2"/>
    </row>
    <row r="3" spans="1:17" x14ac:dyDescent="0.25">
      <c r="A3" t="s">
        <v>1</v>
      </c>
      <c r="B3"/>
      <c r="C3"/>
      <c r="D3"/>
      <c r="E3"/>
      <c r="F3"/>
      <c r="G3"/>
      <c r="H3"/>
      <c r="I3"/>
      <c r="J3"/>
      <c r="K3"/>
    </row>
    <row r="4" spans="1:17" x14ac:dyDescent="0.25">
      <c r="A4"/>
      <c r="B4"/>
      <c r="C4" s="12"/>
      <c r="D4"/>
      <c r="E4"/>
      <c r="F4"/>
      <c r="G4"/>
      <c r="H4"/>
      <c r="I4"/>
      <c r="J4"/>
      <c r="K4"/>
      <c r="L4" s="25"/>
      <c r="M4" s="25"/>
      <c r="N4" s="25"/>
      <c r="O4" s="25"/>
      <c r="P4" s="25"/>
      <c r="Q4" s="25"/>
    </row>
    <row r="5" spans="1:17" ht="15.75" thickBot="1" x14ac:dyDescent="0.3">
      <c r="A5" s="5" t="s">
        <v>3</v>
      </c>
      <c r="B5" s="5" t="s">
        <v>4</v>
      </c>
      <c r="C5" s="18"/>
      <c r="D5"/>
      <c r="E5"/>
      <c r="F5"/>
      <c r="G5"/>
      <c r="H5"/>
      <c r="I5"/>
      <c r="J5"/>
      <c r="K5"/>
    </row>
    <row r="6" spans="1:17" x14ac:dyDescent="0.25">
      <c r="A6" s="17">
        <v>2010</v>
      </c>
      <c r="B6" s="74">
        <v>108</v>
      </c>
      <c r="C6" s="14"/>
      <c r="D6"/>
      <c r="E6"/>
      <c r="F6"/>
      <c r="G6"/>
      <c r="H6"/>
      <c r="I6"/>
      <c r="J6"/>
      <c r="K6"/>
    </row>
    <row r="7" spans="1:17" x14ac:dyDescent="0.25">
      <c r="A7" s="16">
        <v>2011</v>
      </c>
      <c r="B7" s="68">
        <v>107</v>
      </c>
      <c r="C7" s="14"/>
      <c r="D7"/>
      <c r="E7"/>
      <c r="F7"/>
      <c r="G7"/>
      <c r="H7"/>
      <c r="I7"/>
      <c r="J7"/>
      <c r="K7" s="24"/>
    </row>
    <row r="8" spans="1:17" x14ac:dyDescent="0.25">
      <c r="A8" s="17">
        <v>2012</v>
      </c>
      <c r="B8" s="68">
        <v>104</v>
      </c>
      <c r="C8" s="14"/>
      <c r="D8"/>
      <c r="E8"/>
      <c r="F8"/>
      <c r="G8"/>
      <c r="H8"/>
      <c r="I8"/>
      <c r="J8"/>
    </row>
    <row r="9" spans="1:17" x14ac:dyDescent="0.25">
      <c r="A9" s="16">
        <v>2013</v>
      </c>
      <c r="B9" s="68">
        <v>109</v>
      </c>
      <c r="C9" s="14"/>
      <c r="D9" s="14"/>
      <c r="E9"/>
      <c r="F9"/>
      <c r="G9"/>
      <c r="H9"/>
      <c r="I9"/>
      <c r="J9"/>
    </row>
    <row r="10" spans="1:17" x14ac:dyDescent="0.25">
      <c r="A10" s="17">
        <v>2014</v>
      </c>
      <c r="B10" s="68">
        <v>107</v>
      </c>
      <c r="C10" s="14"/>
      <c r="D10"/>
      <c r="E10"/>
      <c r="F10"/>
      <c r="G10"/>
      <c r="H10"/>
      <c r="I10"/>
      <c r="J10"/>
    </row>
    <row r="11" spans="1:17" x14ac:dyDescent="0.25">
      <c r="A11" s="16">
        <v>2015</v>
      </c>
      <c r="B11" s="68">
        <v>110</v>
      </c>
      <c r="C11" s="14"/>
      <c r="D11"/>
      <c r="E11"/>
      <c r="F11"/>
      <c r="G11"/>
      <c r="H11"/>
      <c r="I11"/>
      <c r="J11"/>
    </row>
    <row r="12" spans="1:17" x14ac:dyDescent="0.25">
      <c r="A12" s="17">
        <v>2016</v>
      </c>
      <c r="B12" s="68">
        <v>99</v>
      </c>
      <c r="C12" s="14"/>
      <c r="D12"/>
      <c r="E12"/>
      <c r="F12"/>
      <c r="G12"/>
      <c r="H12"/>
      <c r="I12"/>
      <c r="J12"/>
    </row>
    <row r="13" spans="1:17" x14ac:dyDescent="0.25">
      <c r="A13" s="16">
        <v>2017</v>
      </c>
      <c r="B13" s="68">
        <v>99</v>
      </c>
      <c r="C13" s="14"/>
      <c r="D13"/>
      <c r="E13"/>
      <c r="F13"/>
      <c r="G13"/>
      <c r="H13"/>
      <c r="I13"/>
      <c r="J13"/>
    </row>
    <row r="14" spans="1:17" x14ac:dyDescent="0.25">
      <c r="A14" s="17">
        <v>2018</v>
      </c>
      <c r="B14" s="68">
        <v>104</v>
      </c>
      <c r="C14" s="14"/>
      <c r="D14"/>
      <c r="E14"/>
      <c r="F14"/>
      <c r="G14"/>
      <c r="H14"/>
      <c r="I14"/>
      <c r="J14"/>
    </row>
    <row r="15" spans="1:17" x14ac:dyDescent="0.25">
      <c r="A15" s="16">
        <v>2019</v>
      </c>
      <c r="B15" s="68">
        <v>104</v>
      </c>
      <c r="C15" s="14"/>
      <c r="D15"/>
      <c r="E15"/>
      <c r="F15"/>
      <c r="G15"/>
      <c r="H15"/>
      <c r="I15"/>
      <c r="J15"/>
    </row>
    <row r="16" spans="1:17" x14ac:dyDescent="0.25">
      <c r="A16" s="17">
        <v>2020</v>
      </c>
      <c r="B16" s="68">
        <v>99</v>
      </c>
      <c r="C16" s="14"/>
      <c r="D16"/>
      <c r="E16"/>
      <c r="F16"/>
      <c r="G16"/>
      <c r="H16"/>
      <c r="I16"/>
      <c r="J16"/>
    </row>
    <row r="17" spans="1:10" x14ac:dyDescent="0.25">
      <c r="A17" s="16">
        <v>2021</v>
      </c>
      <c r="B17" s="68">
        <v>99</v>
      </c>
      <c r="C17" s="14"/>
      <c r="D17"/>
      <c r="E17"/>
      <c r="F17"/>
      <c r="G17"/>
      <c r="H17"/>
      <c r="I17"/>
      <c r="J17"/>
    </row>
    <row r="18" spans="1:10" x14ac:dyDescent="0.25">
      <c r="A18" s="17">
        <v>2022</v>
      </c>
      <c r="B18" s="68">
        <v>101</v>
      </c>
      <c r="C18" s="14"/>
      <c r="D18"/>
      <c r="E18"/>
      <c r="F18"/>
      <c r="G18"/>
      <c r="H18"/>
      <c r="I18"/>
      <c r="J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2" t="s">
        <v>85</v>
      </c>
      <c r="B5" s="72" t="s">
        <v>86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75">
        <v>44197</v>
      </c>
      <c r="B6" s="76">
        <v>12</v>
      </c>
      <c r="C6" s="11"/>
      <c r="D6" s="11"/>
      <c r="E6" s="11"/>
      <c r="F6" s="11"/>
      <c r="G6" s="11"/>
      <c r="H6" s="11"/>
      <c r="I6" s="11"/>
    </row>
    <row r="7" spans="1:9" x14ac:dyDescent="0.25">
      <c r="A7" s="75">
        <v>44228</v>
      </c>
      <c r="B7" s="76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75">
        <v>44256</v>
      </c>
      <c r="B8" s="76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75">
        <v>44287</v>
      </c>
      <c r="B9" s="76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75">
        <v>44317</v>
      </c>
      <c r="B10" s="76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75">
        <v>44348</v>
      </c>
      <c r="B11" s="76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75">
        <v>44378</v>
      </c>
      <c r="B12" s="76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75">
        <v>44409</v>
      </c>
      <c r="B13" s="76">
        <v>32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75">
        <v>44440</v>
      </c>
      <c r="B14" s="76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75">
        <v>44470</v>
      </c>
      <c r="B15" s="76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75">
        <v>44501</v>
      </c>
      <c r="B16" s="76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75">
        <v>44531</v>
      </c>
      <c r="B17" s="76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75">
        <v>44562</v>
      </c>
      <c r="B18" s="76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75">
        <v>44593</v>
      </c>
      <c r="B19" s="76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75">
        <v>44621</v>
      </c>
      <c r="B20" s="76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75">
        <v>44652</v>
      </c>
      <c r="B21" s="76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75">
        <v>44682</v>
      </c>
      <c r="B22" s="76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75">
        <v>44713</v>
      </c>
      <c r="B23" s="76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75">
        <v>44743</v>
      </c>
      <c r="B24" s="76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75">
        <v>44774</v>
      </c>
      <c r="B25" s="76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75">
        <v>44805</v>
      </c>
      <c r="B26" s="76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75">
        <v>44835</v>
      </c>
      <c r="B27" s="76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75">
        <v>44866</v>
      </c>
      <c r="B28" s="76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75">
        <v>44896</v>
      </c>
      <c r="B29" s="76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75">
        <v>44927</v>
      </c>
      <c r="B30" s="76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75">
        <v>44958</v>
      </c>
      <c r="B31" s="76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75">
        <v>44986</v>
      </c>
      <c r="B32" s="76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75">
        <v>45017</v>
      </c>
      <c r="B33" s="76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75">
        <v>45047</v>
      </c>
      <c r="B34" s="76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75">
        <v>45078</v>
      </c>
      <c r="B35" s="76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31</v>
      </c>
    </row>
    <row r="5" spans="1:14" x14ac:dyDescent="0.25">
      <c r="A5" t="s">
        <v>8</v>
      </c>
    </row>
    <row r="8" spans="1:14" ht="15" customHeight="1" x14ac:dyDescent="0.25">
      <c r="A8" t="s">
        <v>9</v>
      </c>
    </row>
    <row r="11" spans="1:14" x14ac:dyDescent="0.25">
      <c r="A11" t="s">
        <v>10</v>
      </c>
    </row>
    <row r="12" spans="1:14" x14ac:dyDescent="0.25">
      <c r="N12" s="12"/>
    </row>
    <row r="14" spans="1:14" x14ac:dyDescent="0.25">
      <c r="A14" t="s">
        <v>11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4" x14ac:dyDescent="0.25">
      <c r="A1" t="s">
        <v>1</v>
      </c>
    </row>
    <row r="3" spans="1:4" x14ac:dyDescent="0.25">
      <c r="B3" s="61"/>
    </row>
    <row r="4" spans="1:4" ht="14.45" customHeight="1" x14ac:dyDescent="0.25">
      <c r="A4" s="57" t="s">
        <v>87</v>
      </c>
      <c r="B4" s="57" t="s">
        <v>88</v>
      </c>
      <c r="C4" s="57" t="s">
        <v>89</v>
      </c>
    </row>
    <row r="5" spans="1:4" x14ac:dyDescent="0.25">
      <c r="A5" s="56">
        <v>25</v>
      </c>
      <c r="B5" s="56">
        <v>32</v>
      </c>
      <c r="C5" s="56">
        <v>27</v>
      </c>
    </row>
    <row r="6" spans="1:4" x14ac:dyDescent="0.25">
      <c r="A6" s="56">
        <v>28</v>
      </c>
      <c r="B6" s="56">
        <v>35</v>
      </c>
      <c r="C6" s="56">
        <v>29</v>
      </c>
    </row>
    <row r="7" spans="1:4" x14ac:dyDescent="0.25">
      <c r="A7" s="56">
        <v>30</v>
      </c>
      <c r="B7" s="56">
        <v>33</v>
      </c>
      <c r="C7" s="56">
        <v>34</v>
      </c>
    </row>
    <row r="8" spans="1:4" x14ac:dyDescent="0.25">
      <c r="A8" s="56">
        <v>26</v>
      </c>
      <c r="B8" s="56">
        <v>26</v>
      </c>
      <c r="C8" s="56">
        <v>26</v>
      </c>
      <c r="D8" s="3"/>
    </row>
    <row r="9" spans="1:4" x14ac:dyDescent="0.25">
      <c r="A9" s="56">
        <v>34</v>
      </c>
      <c r="B9" s="56">
        <v>34</v>
      </c>
      <c r="C9" s="56">
        <v>28</v>
      </c>
    </row>
    <row r="10" spans="1:4" x14ac:dyDescent="0.25">
      <c r="A10" s="56">
        <v>29</v>
      </c>
      <c r="B10" s="56">
        <v>31</v>
      </c>
      <c r="C10" s="56">
        <v>25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16"/>
  <sheetViews>
    <sheetView workbookViewId="0"/>
  </sheetViews>
  <sheetFormatPr defaultRowHeight="15" x14ac:dyDescent="0.25"/>
  <cols>
    <col min="1" max="1" width="21.140625" customWidth="1"/>
    <col min="2" max="2" width="23" customWidth="1"/>
    <col min="3" max="3" width="24.85546875" customWidth="1"/>
    <col min="4" max="4" width="10.140625" bestFit="1" customWidth="1"/>
    <col min="5" max="5" width="16.140625" bestFit="1" customWidth="1"/>
    <col min="6" max="6" width="32.42578125" bestFit="1" customWidth="1"/>
    <col min="7" max="7" width="29.42578125" bestFit="1" customWidth="1"/>
  </cols>
  <sheetData>
    <row r="1" spans="1:7" x14ac:dyDescent="0.25">
      <c r="A1" t="s">
        <v>0</v>
      </c>
    </row>
    <row r="3" spans="1:7" x14ac:dyDescent="0.25">
      <c r="A3" s="63"/>
      <c r="B3" s="61"/>
    </row>
    <row r="4" spans="1:7" ht="30" x14ac:dyDescent="0.25">
      <c r="A4" s="69" t="s">
        <v>90</v>
      </c>
      <c r="B4" s="69" t="s">
        <v>91</v>
      </c>
    </row>
    <row r="5" spans="1:7" x14ac:dyDescent="0.25">
      <c r="A5" s="15">
        <v>2.5</v>
      </c>
      <c r="B5" s="15">
        <v>1.8</v>
      </c>
    </row>
    <row r="6" spans="1:7" x14ac:dyDescent="0.25">
      <c r="A6" s="15">
        <v>3.1</v>
      </c>
      <c r="B6" s="15">
        <v>2.2000000000000002</v>
      </c>
    </row>
    <row r="7" spans="1:7" x14ac:dyDescent="0.25">
      <c r="A7" s="15">
        <v>2.8</v>
      </c>
      <c r="B7" s="15">
        <v>1.9</v>
      </c>
    </row>
    <row r="8" spans="1:7" x14ac:dyDescent="0.25">
      <c r="A8" s="15">
        <v>2.9</v>
      </c>
      <c r="B8" s="15">
        <v>2</v>
      </c>
    </row>
    <row r="9" spans="1:7" x14ac:dyDescent="0.25">
      <c r="A9" s="15">
        <v>2.7</v>
      </c>
      <c r="B9" s="15">
        <v>1.7</v>
      </c>
    </row>
    <row r="10" spans="1:7" x14ac:dyDescent="0.25">
      <c r="A10" s="15">
        <v>3.4</v>
      </c>
      <c r="B10" s="15">
        <v>2.5</v>
      </c>
    </row>
    <row r="11" spans="1:7" x14ac:dyDescent="0.25">
      <c r="A11" s="15">
        <v>3.6</v>
      </c>
      <c r="B11" s="15">
        <v>2.8</v>
      </c>
    </row>
    <row r="12" spans="1:7" x14ac:dyDescent="0.25">
      <c r="A12" s="15">
        <v>3</v>
      </c>
      <c r="B12" s="15">
        <v>2.1</v>
      </c>
    </row>
    <row r="13" spans="1:7" x14ac:dyDescent="0.25">
      <c r="A13" s="15">
        <v>3.8</v>
      </c>
      <c r="B13" s="15">
        <v>2.9</v>
      </c>
    </row>
    <row r="14" spans="1:7" x14ac:dyDescent="0.25">
      <c r="A14" s="15">
        <v>3.5</v>
      </c>
      <c r="B14" s="15">
        <v>2.6</v>
      </c>
    </row>
    <row r="15" spans="1:7" x14ac:dyDescent="0.25">
      <c r="A15" s="73">
        <v>4</v>
      </c>
      <c r="B15" s="73">
        <v>2.25</v>
      </c>
    </row>
    <row r="16" spans="1:7" x14ac:dyDescent="0.25">
      <c r="A16" s="73">
        <v>3.7</v>
      </c>
      <c r="B16" s="73">
        <v>2.7</v>
      </c>
      <c r="E16" s="3"/>
      <c r="F16" s="3"/>
      <c r="G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7"/>
  <sheetViews>
    <sheetView workbookViewId="0"/>
  </sheetViews>
  <sheetFormatPr defaultColWidth="9.140625" defaultRowHeight="15" x14ac:dyDescent="0.25"/>
  <cols>
    <col min="1" max="1" width="22.140625" customWidth="1"/>
    <col min="2" max="2" width="11.140625" customWidth="1"/>
    <col min="4" max="4" width="19.85546875" customWidth="1"/>
    <col min="5" max="5" width="15.140625" customWidth="1"/>
    <col min="6" max="6" width="14.85546875" customWidth="1"/>
    <col min="7" max="7" width="11.85546875" customWidth="1"/>
  </cols>
  <sheetData>
    <row r="1" spans="1:3" x14ac:dyDescent="0.25">
      <c r="A1" t="s">
        <v>1</v>
      </c>
    </row>
    <row r="5" spans="1:3" x14ac:dyDescent="0.25">
      <c r="A5" s="58"/>
      <c r="B5" s="44"/>
      <c r="C5" s="44"/>
    </row>
    <row r="6" spans="1:3" x14ac:dyDescent="0.25">
      <c r="A6" s="12"/>
      <c r="B6" s="12"/>
      <c r="C6" s="12"/>
    </row>
    <row r="7" spans="1:3" x14ac:dyDescent="0.25">
      <c r="A7" s="59" t="s">
        <v>92</v>
      </c>
      <c r="B7" s="59" t="s">
        <v>84</v>
      </c>
      <c r="C7" s="12"/>
    </row>
    <row r="8" spans="1:3" x14ac:dyDescent="0.25">
      <c r="A8" s="60">
        <v>1</v>
      </c>
      <c r="B8" s="60">
        <v>120</v>
      </c>
      <c r="C8" s="12"/>
    </row>
    <row r="9" spans="1:3" x14ac:dyDescent="0.25">
      <c r="A9" s="60">
        <v>2</v>
      </c>
      <c r="B9" s="60">
        <v>95</v>
      </c>
      <c r="C9" s="12"/>
    </row>
    <row r="10" spans="1:3" x14ac:dyDescent="0.25">
      <c r="A10" s="60">
        <v>3</v>
      </c>
      <c r="B10" s="60">
        <v>110</v>
      </c>
      <c r="C10" s="12"/>
    </row>
    <row r="11" spans="1:3" x14ac:dyDescent="0.25">
      <c r="A11" s="60">
        <v>4</v>
      </c>
      <c r="B11" s="60">
        <v>135</v>
      </c>
      <c r="C11" s="12"/>
    </row>
    <row r="12" spans="1:3" x14ac:dyDescent="0.25">
      <c r="A12" s="60">
        <v>5</v>
      </c>
      <c r="B12" s="60">
        <v>112</v>
      </c>
      <c r="C12" s="12"/>
    </row>
    <row r="13" spans="1:3" x14ac:dyDescent="0.25">
      <c r="A13" s="60">
        <v>6</v>
      </c>
      <c r="B13" s="60">
        <v>98</v>
      </c>
      <c r="C13" s="12"/>
    </row>
    <row r="14" spans="1:3" x14ac:dyDescent="0.25">
      <c r="A14" s="60">
        <v>7</v>
      </c>
      <c r="B14" s="60">
        <v>128</v>
      </c>
      <c r="C14" s="12"/>
    </row>
    <row r="15" spans="1:3" x14ac:dyDescent="0.25">
      <c r="A15" s="60">
        <v>8</v>
      </c>
      <c r="B15" s="60">
        <v>105</v>
      </c>
      <c r="C15" s="12"/>
    </row>
    <row r="16" spans="1:3" x14ac:dyDescent="0.25">
      <c r="A16" s="60">
        <v>9</v>
      </c>
      <c r="B16" s="60">
        <v>115</v>
      </c>
      <c r="C16" s="12"/>
    </row>
    <row r="17" spans="1:3" x14ac:dyDescent="0.25">
      <c r="A17" s="12"/>
      <c r="B17" s="12"/>
      <c r="C17" s="1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abSelected="1" zoomScaleNormal="100" workbookViewId="0">
      <selection activeCell="R14" sqref="R14"/>
    </sheetView>
  </sheetViews>
  <sheetFormatPr defaultColWidth="8.7109375" defaultRowHeight="15" x14ac:dyDescent="0.25"/>
  <cols>
    <col min="1" max="16384" width="8.7109375" style="88"/>
  </cols>
  <sheetData>
    <row r="2" spans="2:2" x14ac:dyDescent="0.25">
      <c r="B2" s="87"/>
    </row>
    <row r="89" spans="2:2" ht="18.75" x14ac:dyDescent="0.3">
      <c r="B89" s="89"/>
    </row>
    <row r="303" spans="2:2" ht="18.75" x14ac:dyDescent="0.3">
      <c r="B303" s="89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>
      <selection activeCell="Q18" sqref="Q18"/>
    </sheetView>
  </sheetViews>
  <sheetFormatPr defaultRowHeight="15" x14ac:dyDescent="0.25"/>
  <cols>
    <col min="1" max="1" width="21.42578125" bestFit="1" customWidth="1"/>
    <col min="2" max="2" width="21.140625" customWidth="1"/>
    <col min="3" max="3" width="14.5703125" customWidth="1"/>
  </cols>
  <sheetData>
    <row r="1" spans="1:13" x14ac:dyDescent="0.25">
      <c r="A1" t="s">
        <v>1</v>
      </c>
      <c r="B1" s="62"/>
      <c r="C1" s="97"/>
    </row>
    <row r="2" spans="1:13" x14ac:dyDescent="0.25">
      <c r="A2" s="20"/>
      <c r="C2" s="97"/>
      <c r="D2" s="98"/>
      <c r="E2" s="97" t="s">
        <v>97</v>
      </c>
      <c r="F2" s="98"/>
      <c r="G2" s="98"/>
      <c r="H2" s="98"/>
      <c r="I2" s="98"/>
      <c r="J2" s="98"/>
      <c r="K2" s="98"/>
      <c r="L2" s="98"/>
      <c r="M2" s="98"/>
    </row>
    <row r="3" spans="1:13" x14ac:dyDescent="0.25">
      <c r="A3" s="20"/>
      <c r="C3" s="97"/>
      <c r="D3" s="98"/>
      <c r="E3" s="97" t="s">
        <v>98</v>
      </c>
      <c r="F3" s="98"/>
      <c r="G3" s="98"/>
      <c r="H3" s="98"/>
      <c r="I3" s="98"/>
      <c r="J3" s="98"/>
      <c r="K3" s="98"/>
      <c r="L3" s="98"/>
      <c r="M3" s="98"/>
    </row>
    <row r="4" spans="1:13" ht="30" x14ac:dyDescent="0.25">
      <c r="A4" s="77" t="s">
        <v>34</v>
      </c>
      <c r="B4" s="64" t="s">
        <v>54</v>
      </c>
      <c r="C4" s="97"/>
      <c r="D4" s="98"/>
      <c r="E4" s="97" t="s">
        <v>99</v>
      </c>
      <c r="F4" s="98"/>
      <c r="G4" s="98"/>
      <c r="H4" s="98"/>
      <c r="I4" s="98"/>
      <c r="J4" s="98"/>
      <c r="K4" s="98"/>
      <c r="L4" s="98"/>
      <c r="M4" s="98"/>
    </row>
    <row r="5" spans="1:13" x14ac:dyDescent="0.25">
      <c r="A5" s="6" t="s">
        <v>35</v>
      </c>
      <c r="B5" s="66">
        <v>-5</v>
      </c>
      <c r="C5" s="38"/>
      <c r="E5" s="97" t="s">
        <v>100</v>
      </c>
      <c r="F5" s="12"/>
    </row>
    <row r="6" spans="1:13" x14ac:dyDescent="0.25">
      <c r="A6" s="6" t="s">
        <v>36</v>
      </c>
      <c r="B6" s="66">
        <v>-6.2</v>
      </c>
      <c r="C6" s="38"/>
    </row>
    <row r="7" spans="1:13" x14ac:dyDescent="0.25">
      <c r="A7" s="6" t="s">
        <v>37</v>
      </c>
      <c r="B7" s="66">
        <v>8.3000000000000007</v>
      </c>
      <c r="C7" s="38"/>
      <c r="D7" t="s">
        <v>101</v>
      </c>
      <c r="E7" t="s">
        <v>102</v>
      </c>
    </row>
    <row r="8" spans="1:13" x14ac:dyDescent="0.25">
      <c r="A8" s="6" t="s">
        <v>38</v>
      </c>
      <c r="B8" s="66">
        <v>0.6</v>
      </c>
      <c r="C8" s="38"/>
      <c r="D8" t="s">
        <v>103</v>
      </c>
      <c r="E8" t="s">
        <v>104</v>
      </c>
    </row>
    <row r="9" spans="1:13" x14ac:dyDescent="0.25">
      <c r="A9" s="6" t="s">
        <v>39</v>
      </c>
      <c r="B9" s="66">
        <v>5.8</v>
      </c>
      <c r="C9" s="38"/>
      <c r="D9" t="s">
        <v>105</v>
      </c>
    </row>
    <row r="10" spans="1:13" x14ac:dyDescent="0.25">
      <c r="A10" s="6" t="s">
        <v>40</v>
      </c>
      <c r="B10" s="66">
        <v>9.8000000000000007</v>
      </c>
      <c r="C10" s="38"/>
    </row>
    <row r="11" spans="1:13" x14ac:dyDescent="0.25">
      <c r="A11" s="6" t="s">
        <v>41</v>
      </c>
      <c r="B11" s="66">
        <v>12.1</v>
      </c>
      <c r="C11" s="38"/>
    </row>
    <row r="12" spans="1:13" x14ac:dyDescent="0.25">
      <c r="A12" s="6" t="s">
        <v>42</v>
      </c>
      <c r="B12" s="66">
        <v>10.4</v>
      </c>
      <c r="C12" s="38"/>
    </row>
    <row r="13" spans="1:13" x14ac:dyDescent="0.25">
      <c r="A13" s="6" t="s">
        <v>43</v>
      </c>
      <c r="B13" s="66">
        <v>5.5</v>
      </c>
      <c r="C13" s="38"/>
    </row>
    <row r="14" spans="1:13" x14ac:dyDescent="0.25">
      <c r="A14" s="6" t="s">
        <v>44</v>
      </c>
      <c r="B14" s="66">
        <v>24</v>
      </c>
      <c r="C14" s="38"/>
    </row>
    <row r="15" spans="1:13" x14ac:dyDescent="0.25">
      <c r="A15" s="6" t="s">
        <v>45</v>
      </c>
      <c r="B15" s="66">
        <v>30.7</v>
      </c>
    </row>
    <row r="16" spans="1:13" x14ac:dyDescent="0.25">
      <c r="A16" s="65" t="s">
        <v>46</v>
      </c>
      <c r="B16" s="66">
        <v>26.5</v>
      </c>
    </row>
    <row r="17" spans="1:13" x14ac:dyDescent="0.25">
      <c r="A17" s="6" t="s">
        <v>47</v>
      </c>
      <c r="B17" s="66">
        <v>27.4</v>
      </c>
    </row>
    <row r="18" spans="1:13" x14ac:dyDescent="0.25">
      <c r="A18" s="65" t="s">
        <v>48</v>
      </c>
      <c r="B18" s="66">
        <v>30.2</v>
      </c>
    </row>
    <row r="19" spans="1:13" x14ac:dyDescent="0.25">
      <c r="A19" s="65" t="s">
        <v>49</v>
      </c>
      <c r="B19" s="66">
        <v>28.1</v>
      </c>
    </row>
    <row r="20" spans="1:13" x14ac:dyDescent="0.25">
      <c r="A20" s="65" t="s">
        <v>50</v>
      </c>
      <c r="B20" s="66">
        <v>13.7</v>
      </c>
    </row>
    <row r="21" spans="1:13" x14ac:dyDescent="0.25">
      <c r="A21" s="65" t="s">
        <v>51</v>
      </c>
      <c r="B21" s="66">
        <v>1.7</v>
      </c>
      <c r="M21" s="12"/>
    </row>
    <row r="22" spans="1:13" x14ac:dyDescent="0.25">
      <c r="A22" s="65" t="s">
        <v>52</v>
      </c>
      <c r="B22" s="66">
        <v>-2.7</v>
      </c>
      <c r="M22" s="12"/>
    </row>
    <row r="23" spans="1:13" x14ac:dyDescent="0.25">
      <c r="A23" s="65" t="s">
        <v>53</v>
      </c>
      <c r="B23" s="66">
        <v>-1.8</v>
      </c>
      <c r="M23" s="12"/>
    </row>
    <row r="24" spans="1:13" x14ac:dyDescent="0.25">
      <c r="M24" s="12"/>
    </row>
    <row r="37" spans="1:2" x14ac:dyDescent="0.25">
      <c r="A37" s="41"/>
      <c r="B37" s="4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8"/>
  <sheetViews>
    <sheetView workbookViewId="0">
      <selection activeCell="H34" sqref="H34"/>
    </sheetView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17" x14ac:dyDescent="0.25">
      <c r="A1" t="s">
        <v>33</v>
      </c>
      <c r="D1" s="97" t="s">
        <v>106</v>
      </c>
    </row>
    <row r="2" spans="1:17" x14ac:dyDescent="0.25">
      <c r="D2" s="97" t="s">
        <v>107</v>
      </c>
    </row>
    <row r="3" spans="1:17" x14ac:dyDescent="0.25">
      <c r="C3" s="12"/>
      <c r="D3" s="97" t="s">
        <v>108</v>
      </c>
      <c r="E3" s="12"/>
    </row>
    <row r="4" spans="1:17" x14ac:dyDescent="0.25">
      <c r="A4" s="67" t="s">
        <v>55</v>
      </c>
      <c r="B4" s="67" t="s">
        <v>56</v>
      </c>
      <c r="C4" s="12"/>
      <c r="D4" s="97" t="s">
        <v>109</v>
      </c>
      <c r="E4" s="3"/>
      <c r="F4" s="48"/>
      <c r="G4" s="18"/>
    </row>
    <row r="5" spans="1:17" x14ac:dyDescent="0.25">
      <c r="A5" s="68">
        <v>1</v>
      </c>
      <c r="B5" s="68">
        <v>59</v>
      </c>
      <c r="C5" s="12"/>
      <c r="D5" s="97" t="s">
        <v>110</v>
      </c>
      <c r="E5" s="47"/>
    </row>
    <row r="6" spans="1:17" x14ac:dyDescent="0.25">
      <c r="A6" s="68">
        <v>2</v>
      </c>
      <c r="B6" s="68">
        <v>138</v>
      </c>
      <c r="C6" s="12"/>
      <c r="E6" s="47"/>
    </row>
    <row r="7" spans="1:17" x14ac:dyDescent="0.25">
      <c r="A7" s="68">
        <v>3</v>
      </c>
      <c r="B7" s="68">
        <v>85</v>
      </c>
      <c r="C7" s="12"/>
      <c r="E7" s="47"/>
      <c r="P7" s="100"/>
    </row>
    <row r="8" spans="1:17" x14ac:dyDescent="0.25">
      <c r="A8" s="68">
        <v>4</v>
      </c>
      <c r="B8" s="68">
        <v>64</v>
      </c>
      <c r="C8" s="12"/>
      <c r="E8" s="47"/>
      <c r="P8" s="100"/>
    </row>
    <row r="9" spans="1:17" x14ac:dyDescent="0.25">
      <c r="A9" s="68">
        <v>5</v>
      </c>
      <c r="B9" s="68">
        <v>134</v>
      </c>
      <c r="C9" s="12"/>
      <c r="D9" t="s">
        <v>103</v>
      </c>
      <c r="E9" s="47"/>
    </row>
    <row r="10" spans="1:17" x14ac:dyDescent="0.25">
      <c r="A10" s="68">
        <v>6</v>
      </c>
      <c r="B10" s="68">
        <v>27</v>
      </c>
      <c r="C10" s="12"/>
      <c r="E10" s="47"/>
    </row>
    <row r="11" spans="1:17" x14ac:dyDescent="0.25">
      <c r="A11" s="68">
        <v>7</v>
      </c>
      <c r="B11" s="68">
        <v>122</v>
      </c>
      <c r="C11" s="12"/>
      <c r="E11" s="47"/>
    </row>
    <row r="12" spans="1:17" x14ac:dyDescent="0.25">
      <c r="A12" s="68">
        <v>8</v>
      </c>
      <c r="B12" s="68">
        <v>80</v>
      </c>
      <c r="C12" s="12"/>
      <c r="E12" s="47"/>
    </row>
    <row r="13" spans="1:17" x14ac:dyDescent="0.25">
      <c r="A13" s="68">
        <v>9</v>
      </c>
      <c r="B13" s="68">
        <v>83</v>
      </c>
      <c r="C13" s="12"/>
      <c r="E13" s="47"/>
    </row>
    <row r="14" spans="1:17" x14ac:dyDescent="0.25">
      <c r="A14" s="68">
        <v>10</v>
      </c>
      <c r="B14" s="68">
        <v>125</v>
      </c>
      <c r="C14" s="12"/>
      <c r="E14" s="47"/>
    </row>
    <row r="15" spans="1:17" x14ac:dyDescent="0.25">
      <c r="A15" s="68">
        <v>11</v>
      </c>
      <c r="B15" s="68">
        <v>47</v>
      </c>
      <c r="C15" s="12"/>
      <c r="Q15" s="99"/>
    </row>
    <row r="16" spans="1:17" x14ac:dyDescent="0.25">
      <c r="A16" s="68">
        <v>12</v>
      </c>
      <c r="B16" s="68">
        <v>102</v>
      </c>
      <c r="C16" s="12"/>
      <c r="Q16" s="99"/>
    </row>
    <row r="17" spans="1:5" x14ac:dyDescent="0.25">
      <c r="A17" s="68">
        <v>13</v>
      </c>
      <c r="B17" s="68">
        <v>144</v>
      </c>
      <c r="C17" s="12"/>
    </row>
    <row r="18" spans="1:5" x14ac:dyDescent="0.25">
      <c r="A18" s="68">
        <v>14</v>
      </c>
      <c r="B18" s="68">
        <v>6</v>
      </c>
      <c r="C18" s="12"/>
      <c r="D18" s="46"/>
    </row>
    <row r="19" spans="1:5" x14ac:dyDescent="0.25">
      <c r="A19" s="68">
        <v>15</v>
      </c>
      <c r="B19" s="68">
        <v>121</v>
      </c>
      <c r="D19" s="45"/>
    </row>
    <row r="20" spans="1:5" x14ac:dyDescent="0.25">
      <c r="A20" s="68">
        <v>16</v>
      </c>
      <c r="B20" s="68">
        <v>78</v>
      </c>
      <c r="D20" s="45"/>
    </row>
    <row r="21" spans="1:5" x14ac:dyDescent="0.25">
      <c r="A21" s="68">
        <v>17</v>
      </c>
      <c r="B21" s="68">
        <v>74</v>
      </c>
      <c r="D21" s="45"/>
    </row>
    <row r="22" spans="1:5" x14ac:dyDescent="0.25">
      <c r="A22" s="68">
        <v>18</v>
      </c>
      <c r="B22" s="68">
        <v>125</v>
      </c>
      <c r="D22" s="45"/>
    </row>
    <row r="23" spans="1:5" x14ac:dyDescent="0.25">
      <c r="A23" s="68">
        <v>19</v>
      </c>
      <c r="B23" s="68">
        <v>13</v>
      </c>
      <c r="D23" s="45"/>
    </row>
    <row r="24" spans="1:5" x14ac:dyDescent="0.25">
      <c r="A24" s="68">
        <v>20</v>
      </c>
      <c r="B24" s="68">
        <v>5</v>
      </c>
      <c r="D24" s="102" t="s">
        <v>105</v>
      </c>
      <c r="E24" s="58" t="s">
        <v>111</v>
      </c>
    </row>
    <row r="25" spans="1:5" x14ac:dyDescent="0.25">
      <c r="A25" s="68">
        <v>21</v>
      </c>
      <c r="B25" s="68">
        <v>37</v>
      </c>
      <c r="D25" s="45"/>
    </row>
    <row r="26" spans="1:5" x14ac:dyDescent="0.25">
      <c r="A26" s="68">
        <v>22</v>
      </c>
      <c r="B26" s="68">
        <v>14</v>
      </c>
      <c r="D26" s="102" t="s">
        <v>105</v>
      </c>
      <c r="E26" t="s">
        <v>112</v>
      </c>
    </row>
    <row r="27" spans="1:5" x14ac:dyDescent="0.25">
      <c r="A27" s="68">
        <v>23</v>
      </c>
      <c r="B27" s="68">
        <v>79</v>
      </c>
      <c r="D27" s="99"/>
    </row>
    <row r="28" spans="1:5" x14ac:dyDescent="0.25">
      <c r="A28" s="68">
        <v>24</v>
      </c>
      <c r="B28" s="68">
        <v>40</v>
      </c>
      <c r="D28" s="99"/>
    </row>
    <row r="29" spans="1:5" x14ac:dyDescent="0.25">
      <c r="B29" s="45"/>
    </row>
    <row r="30" spans="1:5" x14ac:dyDescent="0.25">
      <c r="B30" s="45"/>
      <c r="D30" s="99"/>
    </row>
    <row r="31" spans="1:5" x14ac:dyDescent="0.25">
      <c r="B31" s="45"/>
      <c r="D31" s="101"/>
    </row>
    <row r="32" spans="1:5" x14ac:dyDescent="0.25">
      <c r="B32" s="45"/>
    </row>
    <row r="33" spans="2:2" x14ac:dyDescent="0.25">
      <c r="B33" s="45"/>
    </row>
    <row r="34" spans="2:2" x14ac:dyDescent="0.25">
      <c r="B34" s="45"/>
    </row>
    <row r="35" spans="2:2" x14ac:dyDescent="0.25">
      <c r="B35" s="45"/>
    </row>
    <row r="36" spans="2:2" x14ac:dyDescent="0.25">
      <c r="B36" s="45"/>
    </row>
    <row r="37" spans="2:2" x14ac:dyDescent="0.25">
      <c r="B37" s="45"/>
    </row>
    <row r="38" spans="2:2" x14ac:dyDescent="0.25">
      <c r="B38" s="45"/>
    </row>
    <row r="39" spans="2:2" x14ac:dyDescent="0.25">
      <c r="B39" s="45"/>
    </row>
    <row r="40" spans="2:2" x14ac:dyDescent="0.25">
      <c r="B40" s="45"/>
    </row>
    <row r="41" spans="2:2" x14ac:dyDescent="0.25">
      <c r="B41" s="45"/>
    </row>
    <row r="42" spans="2:2" x14ac:dyDescent="0.25">
      <c r="B42" s="45"/>
    </row>
    <row r="43" spans="2:2" x14ac:dyDescent="0.25">
      <c r="B43" s="45"/>
    </row>
    <row r="44" spans="2:2" x14ac:dyDescent="0.25">
      <c r="B44" s="45"/>
    </row>
    <row r="45" spans="2:2" x14ac:dyDescent="0.25">
      <c r="B45" s="45"/>
    </row>
    <row r="46" spans="2:2" x14ac:dyDescent="0.25">
      <c r="B46" s="45"/>
    </row>
    <row r="47" spans="2:2" x14ac:dyDescent="0.25">
      <c r="B47" s="45"/>
    </row>
    <row r="48" spans="2:2" x14ac:dyDescent="0.25">
      <c r="B48" s="45"/>
    </row>
    <row r="49" spans="2:2" x14ac:dyDescent="0.25">
      <c r="B49" s="45"/>
    </row>
    <row r="50" spans="2:2" x14ac:dyDescent="0.25">
      <c r="B50" s="45"/>
    </row>
    <row r="51" spans="2:2" x14ac:dyDescent="0.25">
      <c r="B51" s="45"/>
    </row>
    <row r="52" spans="2:2" x14ac:dyDescent="0.25">
      <c r="B52" s="45"/>
    </row>
    <row r="53" spans="2:2" x14ac:dyDescent="0.25">
      <c r="B53" s="45"/>
    </row>
    <row r="54" spans="2:2" x14ac:dyDescent="0.25">
      <c r="B54" s="45"/>
    </row>
    <row r="55" spans="2:2" x14ac:dyDescent="0.25">
      <c r="B55" s="45"/>
    </row>
    <row r="56" spans="2:2" x14ac:dyDescent="0.25">
      <c r="B56" s="45"/>
    </row>
    <row r="57" spans="2:2" x14ac:dyDescent="0.25">
      <c r="B57" s="45"/>
    </row>
    <row r="58" spans="2:2" x14ac:dyDescent="0.25">
      <c r="B58" s="45"/>
    </row>
    <row r="59" spans="2:2" x14ac:dyDescent="0.25">
      <c r="B59" s="45"/>
    </row>
    <row r="60" spans="2:2" x14ac:dyDescent="0.25">
      <c r="B60" s="45"/>
    </row>
    <row r="61" spans="2:2" x14ac:dyDescent="0.25">
      <c r="B61" s="45"/>
    </row>
    <row r="62" spans="2:2" x14ac:dyDescent="0.25">
      <c r="B62" s="45"/>
    </row>
    <row r="63" spans="2:2" x14ac:dyDescent="0.25">
      <c r="B63" s="45"/>
    </row>
    <row r="64" spans="2:2" x14ac:dyDescent="0.25">
      <c r="B64" s="45"/>
    </row>
    <row r="65" spans="2:2" x14ac:dyDescent="0.25">
      <c r="B65" s="45"/>
    </row>
    <row r="66" spans="2:2" x14ac:dyDescent="0.25">
      <c r="B66" s="45"/>
    </row>
    <row r="67" spans="2:2" x14ac:dyDescent="0.25">
      <c r="B67" s="45"/>
    </row>
    <row r="68" spans="2:2" x14ac:dyDescent="0.25">
      <c r="B68" s="45"/>
    </row>
    <row r="69" spans="2:2" x14ac:dyDescent="0.25">
      <c r="B69" s="45"/>
    </row>
    <row r="70" spans="2:2" x14ac:dyDescent="0.25">
      <c r="B70" s="45"/>
    </row>
    <row r="71" spans="2:2" x14ac:dyDescent="0.25">
      <c r="B71" s="45"/>
    </row>
    <row r="72" spans="2:2" x14ac:dyDescent="0.25">
      <c r="B72" s="45"/>
    </row>
    <row r="73" spans="2:2" x14ac:dyDescent="0.25">
      <c r="B73" s="45"/>
    </row>
    <row r="74" spans="2:2" x14ac:dyDescent="0.25">
      <c r="B74" s="45"/>
    </row>
    <row r="75" spans="2:2" x14ac:dyDescent="0.25">
      <c r="B75" s="45"/>
    </row>
    <row r="76" spans="2:2" x14ac:dyDescent="0.25">
      <c r="B76" s="45"/>
    </row>
    <row r="77" spans="2:2" x14ac:dyDescent="0.25">
      <c r="B77" s="45"/>
    </row>
    <row r="78" spans="2:2" x14ac:dyDescent="0.25">
      <c r="B78" s="45"/>
    </row>
    <row r="79" spans="2:2" x14ac:dyDescent="0.25">
      <c r="B79" s="45"/>
    </row>
    <row r="80" spans="2:2" x14ac:dyDescent="0.25">
      <c r="B80" s="45"/>
    </row>
    <row r="81" spans="2:2" x14ac:dyDescent="0.25">
      <c r="B81" s="45"/>
    </row>
    <row r="82" spans="2:2" x14ac:dyDescent="0.25">
      <c r="B82" s="45"/>
    </row>
    <row r="83" spans="2:2" x14ac:dyDescent="0.25">
      <c r="B83" s="45"/>
    </row>
    <row r="84" spans="2:2" x14ac:dyDescent="0.25">
      <c r="B84" s="45"/>
    </row>
    <row r="85" spans="2:2" x14ac:dyDescent="0.25">
      <c r="B85" s="45"/>
    </row>
    <row r="86" spans="2:2" x14ac:dyDescent="0.25">
      <c r="B86" s="45"/>
    </row>
    <row r="87" spans="2:2" x14ac:dyDescent="0.25">
      <c r="B87" s="45"/>
    </row>
    <row r="88" spans="2:2" x14ac:dyDescent="0.25">
      <c r="B88" s="45"/>
    </row>
    <row r="89" spans="2:2" x14ac:dyDescent="0.25">
      <c r="B89" s="45"/>
    </row>
    <row r="90" spans="2:2" x14ac:dyDescent="0.25">
      <c r="B90" s="45"/>
    </row>
    <row r="91" spans="2:2" x14ac:dyDescent="0.25">
      <c r="B91" s="45"/>
    </row>
    <row r="92" spans="2:2" x14ac:dyDescent="0.25">
      <c r="B92" s="45"/>
    </row>
    <row r="93" spans="2:2" x14ac:dyDescent="0.25">
      <c r="B93" s="45"/>
    </row>
    <row r="94" spans="2:2" x14ac:dyDescent="0.25">
      <c r="B94" s="45"/>
    </row>
    <row r="95" spans="2:2" x14ac:dyDescent="0.25">
      <c r="B95" s="45"/>
    </row>
    <row r="96" spans="2:2" x14ac:dyDescent="0.25">
      <c r="B96" s="45"/>
    </row>
    <row r="97" spans="2:4" x14ac:dyDescent="0.25">
      <c r="B97" s="45"/>
    </row>
    <row r="98" spans="2:4" x14ac:dyDescent="0.25">
      <c r="B98" s="45"/>
    </row>
    <row r="99" spans="2:4" x14ac:dyDescent="0.25">
      <c r="B99" s="45"/>
    </row>
    <row r="100" spans="2:4" x14ac:dyDescent="0.25">
      <c r="B100" s="45"/>
    </row>
    <row r="101" spans="2:4" x14ac:dyDescent="0.25">
      <c r="B101" s="45"/>
    </row>
    <row r="102" spans="2:4" x14ac:dyDescent="0.25">
      <c r="B102" s="45"/>
    </row>
    <row r="103" spans="2:4" x14ac:dyDescent="0.25">
      <c r="B103" s="45"/>
    </row>
    <row r="104" spans="2:4" x14ac:dyDescent="0.25">
      <c r="B104" s="45"/>
    </row>
    <row r="105" spans="2:4" x14ac:dyDescent="0.25">
      <c r="D105" s="45"/>
    </row>
    <row r="106" spans="2:4" x14ac:dyDescent="0.25">
      <c r="D106" s="45"/>
    </row>
    <row r="107" spans="2:4" x14ac:dyDescent="0.25">
      <c r="D107" s="45"/>
    </row>
    <row r="108" spans="2:4" x14ac:dyDescent="0.25">
      <c r="D108" s="45"/>
    </row>
    <row r="109" spans="2:4" x14ac:dyDescent="0.25">
      <c r="D109" s="45"/>
    </row>
    <row r="110" spans="2:4" x14ac:dyDescent="0.25">
      <c r="D110" s="45"/>
    </row>
    <row r="111" spans="2:4" x14ac:dyDescent="0.25">
      <c r="D111" s="45"/>
    </row>
    <row r="112" spans="2:4" x14ac:dyDescent="0.25">
      <c r="D112" s="45"/>
    </row>
    <row r="113" spans="4:4" x14ac:dyDescent="0.25">
      <c r="D113" s="45"/>
    </row>
    <row r="114" spans="4:4" x14ac:dyDescent="0.25">
      <c r="D114" s="45"/>
    </row>
    <row r="115" spans="4:4" x14ac:dyDescent="0.25">
      <c r="D115" s="45"/>
    </row>
    <row r="116" spans="4:4" x14ac:dyDescent="0.25">
      <c r="D116" s="45"/>
    </row>
    <row r="117" spans="4:4" x14ac:dyDescent="0.25">
      <c r="D117" s="45"/>
    </row>
    <row r="118" spans="4:4" x14ac:dyDescent="0.25">
      <c r="D118" s="45"/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zoomScaleNormal="100" workbookViewId="0">
      <selection activeCell="M24" sqref="M24"/>
    </sheetView>
  </sheetViews>
  <sheetFormatPr defaultRowHeight="15" x14ac:dyDescent="0.25"/>
  <cols>
    <col min="1" max="1" width="23.5703125" customWidth="1"/>
    <col min="2" max="2" width="13" customWidth="1"/>
    <col min="3" max="3" width="12.42578125" customWidth="1"/>
    <col min="4" max="4" width="14.42578125" customWidth="1"/>
    <col min="5" max="5" width="13.140625" bestFit="1" customWidth="1"/>
    <col min="6" max="6" width="17" bestFit="1" customWidth="1"/>
    <col min="7" max="14" width="4" bestFit="1" customWidth="1"/>
    <col min="15" max="15" width="11.28515625" bestFit="1" customWidth="1"/>
    <col min="16" max="25" width="7.5703125" customWidth="1"/>
    <col min="26" max="26" width="11.140625" bestFit="1" customWidth="1"/>
  </cols>
  <sheetData>
    <row r="1" spans="1:8" x14ac:dyDescent="0.25">
      <c r="A1" t="s">
        <v>2</v>
      </c>
      <c r="E1" s="97" t="s">
        <v>113</v>
      </c>
    </row>
    <row r="2" spans="1:8" x14ac:dyDescent="0.25">
      <c r="E2" s="97" t="s">
        <v>114</v>
      </c>
    </row>
    <row r="3" spans="1:8" x14ac:dyDescent="0.25">
      <c r="E3" s="97" t="s">
        <v>115</v>
      </c>
    </row>
    <row r="4" spans="1:8" ht="45.75" thickBot="1" x14ac:dyDescent="0.3">
      <c r="A4" s="5" t="s">
        <v>57</v>
      </c>
      <c r="B4" s="10" t="s">
        <v>58</v>
      </c>
      <c r="C4" s="10" t="s">
        <v>95</v>
      </c>
      <c r="E4" s="97" t="s">
        <v>116</v>
      </c>
      <c r="F4" s="42"/>
    </row>
    <row r="5" spans="1:8" x14ac:dyDescent="0.25">
      <c r="A5" s="9">
        <v>1</v>
      </c>
      <c r="B5" s="105">
        <v>25</v>
      </c>
      <c r="C5" s="8">
        <v>150</v>
      </c>
      <c r="D5" s="41"/>
      <c r="E5" s="97" t="s">
        <v>117</v>
      </c>
      <c r="F5" s="41"/>
      <c r="G5" s="41"/>
      <c r="H5" s="41"/>
    </row>
    <row r="6" spans="1:8" x14ac:dyDescent="0.25">
      <c r="A6" s="6">
        <v>2</v>
      </c>
      <c r="B6" s="106">
        <v>30</v>
      </c>
      <c r="C6" s="7">
        <v>200</v>
      </c>
      <c r="D6" s="12"/>
      <c r="G6" s="12"/>
      <c r="H6" s="12"/>
    </row>
    <row r="7" spans="1:8" x14ac:dyDescent="0.25">
      <c r="A7" s="6">
        <v>3</v>
      </c>
      <c r="B7" s="106">
        <v>45</v>
      </c>
      <c r="C7" s="7">
        <v>300</v>
      </c>
      <c r="D7" s="12"/>
      <c r="E7" s="12"/>
      <c r="F7" s="12"/>
      <c r="G7" s="12"/>
      <c r="H7" s="12"/>
    </row>
    <row r="8" spans="1:8" x14ac:dyDescent="0.25">
      <c r="A8" s="6">
        <v>4</v>
      </c>
      <c r="B8" s="106">
        <v>40</v>
      </c>
      <c r="C8" s="7">
        <v>250</v>
      </c>
      <c r="D8" s="12"/>
      <c r="E8" s="104" t="s">
        <v>119</v>
      </c>
      <c r="F8" t="s">
        <v>118</v>
      </c>
    </row>
    <row r="9" spans="1:8" x14ac:dyDescent="0.25">
      <c r="A9" s="9">
        <v>5</v>
      </c>
      <c r="B9" s="106">
        <v>35</v>
      </c>
      <c r="C9" s="7">
        <v>225</v>
      </c>
      <c r="D9" s="12"/>
      <c r="E9" s="39">
        <v>20</v>
      </c>
      <c r="F9" s="103">
        <v>100</v>
      </c>
    </row>
    <row r="10" spans="1:8" x14ac:dyDescent="0.25">
      <c r="A10" s="6">
        <v>6</v>
      </c>
      <c r="B10" s="106">
        <v>20</v>
      </c>
      <c r="C10" s="7">
        <v>100</v>
      </c>
      <c r="D10" s="12"/>
      <c r="E10" s="39">
        <v>25</v>
      </c>
      <c r="F10" s="103">
        <v>300</v>
      </c>
    </row>
    <row r="11" spans="1:8" x14ac:dyDescent="0.25">
      <c r="A11" s="6">
        <v>7</v>
      </c>
      <c r="B11" s="106">
        <v>50</v>
      </c>
      <c r="C11" s="7">
        <v>350</v>
      </c>
      <c r="D11" s="12"/>
      <c r="E11" s="39">
        <v>30</v>
      </c>
      <c r="F11" s="103">
        <v>560</v>
      </c>
      <c r="H11" s="12"/>
    </row>
    <row r="12" spans="1:8" x14ac:dyDescent="0.25">
      <c r="A12" s="6">
        <v>8</v>
      </c>
      <c r="B12" s="106">
        <v>45</v>
      </c>
      <c r="C12" s="7">
        <v>325</v>
      </c>
      <c r="D12" s="12"/>
      <c r="E12" s="39">
        <v>35</v>
      </c>
      <c r="F12" s="103">
        <v>625</v>
      </c>
      <c r="H12" s="12"/>
    </row>
    <row r="13" spans="1:8" x14ac:dyDescent="0.25">
      <c r="A13" s="9">
        <v>9</v>
      </c>
      <c r="B13" s="106">
        <v>30</v>
      </c>
      <c r="C13" s="7">
        <v>175</v>
      </c>
      <c r="D13" s="12"/>
      <c r="E13" s="39">
        <v>40</v>
      </c>
      <c r="F13" s="103">
        <v>700</v>
      </c>
      <c r="H13" s="12"/>
    </row>
    <row r="14" spans="1:8" x14ac:dyDescent="0.25">
      <c r="A14" s="6">
        <v>10</v>
      </c>
      <c r="B14" s="106">
        <v>25</v>
      </c>
      <c r="C14" s="7">
        <v>150</v>
      </c>
      <c r="D14" s="12"/>
      <c r="E14" s="39">
        <v>45</v>
      </c>
      <c r="F14" s="103">
        <v>900</v>
      </c>
      <c r="H14" s="12"/>
    </row>
    <row r="15" spans="1:8" x14ac:dyDescent="0.25">
      <c r="A15" s="6">
        <v>11</v>
      </c>
      <c r="B15" s="106">
        <v>55</v>
      </c>
      <c r="C15" s="7">
        <v>375</v>
      </c>
      <c r="E15" s="39">
        <v>50</v>
      </c>
      <c r="F15" s="103">
        <v>675</v>
      </c>
    </row>
    <row r="16" spans="1:8" x14ac:dyDescent="0.25">
      <c r="A16" s="6">
        <v>12</v>
      </c>
      <c r="B16" s="106">
        <v>30</v>
      </c>
      <c r="C16" s="7">
        <v>185</v>
      </c>
      <c r="D16" s="40"/>
      <c r="E16" s="39">
        <v>55</v>
      </c>
      <c r="F16" s="103">
        <v>725</v>
      </c>
      <c r="H16" s="39"/>
    </row>
    <row r="17" spans="1:10" x14ac:dyDescent="0.25">
      <c r="A17" s="9">
        <v>13</v>
      </c>
      <c r="B17" s="106">
        <v>40</v>
      </c>
      <c r="C17" s="7">
        <v>225</v>
      </c>
      <c r="D17" s="40"/>
      <c r="E17" s="39">
        <v>60</v>
      </c>
      <c r="F17" s="103">
        <v>375</v>
      </c>
      <c r="H17" s="39"/>
    </row>
    <row r="18" spans="1:10" x14ac:dyDescent="0.25">
      <c r="A18" s="6">
        <v>14</v>
      </c>
      <c r="B18" s="106">
        <v>45</v>
      </c>
      <c r="C18" s="7">
        <v>275</v>
      </c>
      <c r="D18" s="40"/>
      <c r="E18" s="39" t="s">
        <v>120</v>
      </c>
      <c r="F18" s="108">
        <v>4960</v>
      </c>
      <c r="H18" s="39" t="s">
        <v>103</v>
      </c>
      <c r="J18" t="s">
        <v>121</v>
      </c>
    </row>
    <row r="19" spans="1:10" x14ac:dyDescent="0.25">
      <c r="A19" s="6">
        <v>15</v>
      </c>
      <c r="B19" s="106">
        <v>35</v>
      </c>
      <c r="C19" s="7">
        <v>200</v>
      </c>
      <c r="H19" s="39"/>
    </row>
    <row r="20" spans="1:10" x14ac:dyDescent="0.25">
      <c r="A20" s="6">
        <v>16</v>
      </c>
      <c r="B20" s="106">
        <v>50</v>
      </c>
      <c r="C20" s="7">
        <v>325</v>
      </c>
    </row>
    <row r="21" spans="1:10" x14ac:dyDescent="0.25">
      <c r="A21" s="9">
        <v>17</v>
      </c>
      <c r="B21" s="106">
        <v>55</v>
      </c>
      <c r="C21" s="7">
        <v>350</v>
      </c>
    </row>
    <row r="22" spans="1:10" x14ac:dyDescent="0.25">
      <c r="A22" s="6">
        <v>18</v>
      </c>
      <c r="B22" s="106">
        <v>60</v>
      </c>
      <c r="C22" s="7">
        <v>375</v>
      </c>
    </row>
    <row r="23" spans="1:10" x14ac:dyDescent="0.25">
      <c r="A23" s="6">
        <v>19</v>
      </c>
      <c r="B23" s="106">
        <v>35</v>
      </c>
      <c r="C23" s="7">
        <v>200</v>
      </c>
    </row>
    <row r="24" spans="1:10" x14ac:dyDescent="0.25">
      <c r="A24" s="6">
        <v>20</v>
      </c>
      <c r="B24" s="106">
        <v>40</v>
      </c>
      <c r="C24" s="7">
        <v>225</v>
      </c>
      <c r="J24" s="107"/>
    </row>
    <row r="25" spans="1:10" x14ac:dyDescent="0.25">
      <c r="C25" s="103">
        <f>SUM(C5:C24)</f>
        <v>4960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>
      <selection activeCell="H14" sqref="H14"/>
    </sheetView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2" t="s">
        <v>32</v>
      </c>
      <c r="E1" s="98"/>
    </row>
    <row r="2" spans="1:16" x14ac:dyDescent="0.25">
      <c r="E2" s="97" t="s">
        <v>122</v>
      </c>
    </row>
    <row r="3" spans="1:16" x14ac:dyDescent="0.25">
      <c r="A3" s="20"/>
      <c r="B3"/>
      <c r="C3" s="35"/>
      <c r="D3" s="26"/>
      <c r="E3" s="97" t="s">
        <v>123</v>
      </c>
    </row>
    <row r="4" spans="1:16" ht="30" x14ac:dyDescent="0.25">
      <c r="A4" s="69" t="s">
        <v>3</v>
      </c>
      <c r="B4" s="69" t="s">
        <v>59</v>
      </c>
    </row>
    <row r="5" spans="1:16" x14ac:dyDescent="0.25">
      <c r="A5" s="53">
        <v>2012</v>
      </c>
      <c r="B5" s="53">
        <v>200</v>
      </c>
    </row>
    <row r="6" spans="1:16" x14ac:dyDescent="0.25">
      <c r="A6" s="53">
        <v>2013</v>
      </c>
      <c r="B6" s="53">
        <v>230</v>
      </c>
    </row>
    <row r="7" spans="1:16" x14ac:dyDescent="0.25">
      <c r="A7" s="53">
        <v>2014</v>
      </c>
      <c r="B7" s="53">
        <v>260</v>
      </c>
      <c r="E7" s="110">
        <f>_xlfn.STDEV.P(A4:A13)/AVERAGE(B4:B13)%</f>
        <v>0.76440460780409547</v>
      </c>
      <c r="F7" s="23" t="s">
        <v>124</v>
      </c>
    </row>
    <row r="8" spans="1:16" x14ac:dyDescent="0.25">
      <c r="A8" s="53">
        <v>2015</v>
      </c>
      <c r="B8" s="53">
        <v>295</v>
      </c>
    </row>
    <row r="9" spans="1:16" x14ac:dyDescent="0.25">
      <c r="A9" s="53">
        <v>2016</v>
      </c>
      <c r="B9" s="53">
        <v>330</v>
      </c>
    </row>
    <row r="10" spans="1:16" x14ac:dyDescent="0.25">
      <c r="A10" s="53">
        <v>2017</v>
      </c>
      <c r="B10" s="53">
        <v>370</v>
      </c>
    </row>
    <row r="11" spans="1:16" x14ac:dyDescent="0.25">
      <c r="A11" s="53">
        <v>2018</v>
      </c>
      <c r="B11" s="53">
        <v>410</v>
      </c>
      <c r="E11"/>
    </row>
    <row r="12" spans="1:16" x14ac:dyDescent="0.25">
      <c r="A12" s="53">
        <v>2019</v>
      </c>
      <c r="B12" s="53">
        <v>450</v>
      </c>
      <c r="C12" s="19"/>
      <c r="D12" s="19"/>
    </row>
    <row r="13" spans="1:16" x14ac:dyDescent="0.25">
      <c r="A13" s="53">
        <v>2020</v>
      </c>
      <c r="B13" s="53">
        <v>495</v>
      </c>
      <c r="C13"/>
      <c r="D13" s="34"/>
      <c r="E13"/>
      <c r="P13" s="19"/>
    </row>
    <row r="14" spans="1:16" x14ac:dyDescent="0.25">
      <c r="B14" s="109">
        <f>AVERAGE(B5:B13)</f>
        <v>337.77777777777777</v>
      </c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>
      <selection activeCell="F19" sqref="F19"/>
    </sheetView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29</v>
      </c>
      <c r="E1" s="97" t="s">
        <v>125</v>
      </c>
    </row>
    <row r="2" spans="1:12" x14ac:dyDescent="0.25">
      <c r="E2" s="97" t="s">
        <v>126</v>
      </c>
    </row>
    <row r="3" spans="1:12" x14ac:dyDescent="0.25">
      <c r="E3" s="97" t="s">
        <v>127</v>
      </c>
    </row>
    <row r="4" spans="1:12" x14ac:dyDescent="0.25">
      <c r="A4" s="20"/>
      <c r="E4" s="97" t="s">
        <v>128</v>
      </c>
    </row>
    <row r="5" spans="1:12" ht="15.75" thickBot="1" x14ac:dyDescent="0.3">
      <c r="A5" s="10" t="s">
        <v>60</v>
      </c>
      <c r="B5" s="10" t="s">
        <v>81</v>
      </c>
      <c r="E5" s="97" t="s">
        <v>129</v>
      </c>
    </row>
    <row r="6" spans="1:12" x14ac:dyDescent="0.25">
      <c r="A6" s="9" t="s">
        <v>61</v>
      </c>
      <c r="B6" s="4">
        <v>720</v>
      </c>
      <c r="E6" s="97" t="s">
        <v>130</v>
      </c>
    </row>
    <row r="7" spans="1:12" x14ac:dyDescent="0.25">
      <c r="A7" s="6" t="s">
        <v>62</v>
      </c>
      <c r="B7" s="2">
        <v>680</v>
      </c>
      <c r="D7" s="37"/>
      <c r="E7" s="97" t="s">
        <v>131</v>
      </c>
      <c r="L7" s="12"/>
    </row>
    <row r="8" spans="1:12" x14ac:dyDescent="0.25">
      <c r="A8" s="6" t="s">
        <v>63</v>
      </c>
      <c r="B8" s="2">
        <v>650</v>
      </c>
      <c r="E8" s="97" t="s">
        <v>132</v>
      </c>
    </row>
    <row r="9" spans="1:12" x14ac:dyDescent="0.25">
      <c r="A9" s="6" t="s">
        <v>64</v>
      </c>
      <c r="B9" s="2">
        <v>600</v>
      </c>
      <c r="E9" s="97" t="s">
        <v>133</v>
      </c>
    </row>
    <row r="10" spans="1:12" x14ac:dyDescent="0.25">
      <c r="A10" s="6" t="s">
        <v>65</v>
      </c>
      <c r="B10" s="2">
        <v>580</v>
      </c>
      <c r="D10" s="37"/>
      <c r="L10" s="12"/>
    </row>
    <row r="11" spans="1:12" x14ac:dyDescent="0.25">
      <c r="A11" s="6" t="s">
        <v>66</v>
      </c>
      <c r="B11" s="2">
        <v>560</v>
      </c>
      <c r="D11" s="37"/>
    </row>
    <row r="12" spans="1:12" x14ac:dyDescent="0.25">
      <c r="A12" s="6" t="s">
        <v>67</v>
      </c>
      <c r="B12" s="2">
        <v>530</v>
      </c>
      <c r="E12" s="97" t="s">
        <v>101</v>
      </c>
      <c r="F12">
        <f>MEDIAN(A6:A25,B6:B25)</f>
        <v>440</v>
      </c>
      <c r="G12" t="s">
        <v>134</v>
      </c>
    </row>
    <row r="13" spans="1:12" x14ac:dyDescent="0.25">
      <c r="A13" s="6" t="s">
        <v>68</v>
      </c>
      <c r="B13" s="2">
        <v>500</v>
      </c>
      <c r="D13" s="37"/>
      <c r="E13" s="97" t="s">
        <v>103</v>
      </c>
      <c r="F13">
        <f>_xlfn.QUARTILE.INC(B6:B25,3)</f>
        <v>565</v>
      </c>
      <c r="G13" t="s">
        <v>135</v>
      </c>
      <c r="L13" s="12"/>
    </row>
    <row r="14" spans="1:12" x14ac:dyDescent="0.25">
      <c r="A14" s="6" t="s">
        <v>69</v>
      </c>
      <c r="B14" s="2">
        <v>470</v>
      </c>
      <c r="E14" s="97" t="s">
        <v>105</v>
      </c>
      <c r="F14" s="111">
        <f>STDEVP(A6:A25,B6:B25)</f>
        <v>137.77155003846042</v>
      </c>
      <c r="G14" t="s">
        <v>136</v>
      </c>
    </row>
    <row r="15" spans="1:12" x14ac:dyDescent="0.25">
      <c r="A15" s="6" t="s">
        <v>70</v>
      </c>
      <c r="B15" s="2">
        <v>450</v>
      </c>
      <c r="E15" s="97" t="s">
        <v>137</v>
      </c>
    </row>
    <row r="16" spans="1:12" x14ac:dyDescent="0.25">
      <c r="A16" s="6" t="s">
        <v>71</v>
      </c>
      <c r="B16" s="2">
        <v>430</v>
      </c>
      <c r="D16" s="37"/>
      <c r="L16" s="12"/>
    </row>
    <row r="17" spans="1:12" x14ac:dyDescent="0.25">
      <c r="A17" s="6" t="s">
        <v>72</v>
      </c>
      <c r="B17" s="2">
        <v>410</v>
      </c>
    </row>
    <row r="18" spans="1:12" x14ac:dyDescent="0.25">
      <c r="A18" s="6" t="s">
        <v>73</v>
      </c>
      <c r="B18" s="2">
        <v>390</v>
      </c>
    </row>
    <row r="19" spans="1:12" x14ac:dyDescent="0.25">
      <c r="A19" s="6" t="s">
        <v>74</v>
      </c>
      <c r="B19" s="2">
        <v>370</v>
      </c>
      <c r="D19" s="37"/>
      <c r="L19" s="12"/>
    </row>
    <row r="20" spans="1:12" x14ac:dyDescent="0.25">
      <c r="A20" s="6" t="s">
        <v>75</v>
      </c>
      <c r="B20" s="2">
        <v>350</v>
      </c>
    </row>
    <row r="21" spans="1:12" x14ac:dyDescent="0.25">
      <c r="A21" s="6" t="s">
        <v>76</v>
      </c>
      <c r="B21" s="2">
        <v>330</v>
      </c>
    </row>
    <row r="22" spans="1:12" x14ac:dyDescent="0.25">
      <c r="A22" s="6" t="s">
        <v>77</v>
      </c>
      <c r="B22" s="2">
        <v>310</v>
      </c>
      <c r="L22" s="12"/>
    </row>
    <row r="23" spans="1:12" x14ac:dyDescent="0.25">
      <c r="A23" s="6" t="s">
        <v>78</v>
      </c>
      <c r="B23" s="2">
        <v>290</v>
      </c>
      <c r="D23" s="36"/>
    </row>
    <row r="24" spans="1:12" x14ac:dyDescent="0.25">
      <c r="A24" s="6" t="s">
        <v>79</v>
      </c>
      <c r="B24" s="2">
        <v>270</v>
      </c>
    </row>
    <row r="25" spans="1:12" x14ac:dyDescent="0.25">
      <c r="A25" s="6" t="s">
        <v>80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5" x14ac:dyDescent="0.25"/>
  <cols>
    <col min="1" max="1" width="18.5703125" customWidth="1"/>
    <col min="2" max="2" width="14.140625" customWidth="1"/>
    <col min="3" max="3" width="27.85546875" customWidth="1"/>
    <col min="5" max="5" width="24" bestFit="1" customWidth="1"/>
    <col min="6" max="6" width="16.140625" bestFit="1" customWidth="1"/>
    <col min="7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30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0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46.5" customHeight="1" thickBot="1" x14ac:dyDescent="0.3">
      <c r="A4" s="51" t="s">
        <v>83</v>
      </c>
      <c r="B4" s="51" t="s">
        <v>82</v>
      </c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3" ht="16.5" thickBot="1" x14ac:dyDescent="0.3">
      <c r="A5" s="70">
        <v>1.4</v>
      </c>
      <c r="B5" s="54">
        <v>70</v>
      </c>
      <c r="C5" s="11"/>
      <c r="D5" s="90"/>
      <c r="E5" s="91"/>
      <c r="F5" s="49"/>
      <c r="G5" s="49"/>
      <c r="H5" s="49"/>
      <c r="I5" s="49"/>
      <c r="J5" s="49"/>
      <c r="K5" s="49"/>
      <c r="L5" s="49"/>
    </row>
    <row r="6" spans="1:13" ht="16.5" thickBot="1" x14ac:dyDescent="0.3">
      <c r="A6" s="71">
        <v>1.5</v>
      </c>
      <c r="B6" s="55">
        <v>73</v>
      </c>
      <c r="C6" s="92"/>
      <c r="D6" s="91"/>
      <c r="E6" s="91"/>
      <c r="F6" s="49"/>
      <c r="G6" s="49"/>
      <c r="H6" s="49"/>
      <c r="I6" s="49"/>
      <c r="J6" s="49"/>
      <c r="K6" s="49"/>
      <c r="L6" s="49"/>
    </row>
    <row r="7" spans="1:13" ht="16.5" thickBot="1" x14ac:dyDescent="0.3">
      <c r="A7" s="71">
        <v>2</v>
      </c>
      <c r="B7" s="55">
        <v>90</v>
      </c>
      <c r="C7" s="11"/>
      <c r="D7" s="90"/>
      <c r="E7" s="91"/>
      <c r="F7" s="49"/>
      <c r="G7" s="49"/>
      <c r="H7" s="49"/>
      <c r="I7" s="49"/>
      <c r="J7" s="49"/>
      <c r="K7" s="49"/>
      <c r="L7" s="49"/>
    </row>
    <row r="8" spans="1:13" ht="16.5" thickBot="1" x14ac:dyDescent="0.3">
      <c r="A8" s="71">
        <v>2.1</v>
      </c>
      <c r="B8" s="55">
        <v>95</v>
      </c>
      <c r="C8" s="11"/>
      <c r="D8" s="91"/>
      <c r="E8" s="91"/>
      <c r="F8" s="49"/>
      <c r="G8" s="49"/>
      <c r="H8" s="49"/>
      <c r="I8" s="49"/>
      <c r="J8" s="49"/>
      <c r="K8" s="49"/>
      <c r="L8" s="49"/>
    </row>
    <row r="9" spans="1:13" ht="16.5" thickBot="1" x14ac:dyDescent="0.3">
      <c r="A9" s="71">
        <v>2.4</v>
      </c>
      <c r="B9" s="55">
        <v>100</v>
      </c>
      <c r="C9" s="11"/>
      <c r="D9" s="90"/>
      <c r="E9" s="91"/>
      <c r="F9" s="49"/>
      <c r="G9" s="49"/>
      <c r="H9" s="49"/>
      <c r="I9" s="49"/>
      <c r="J9" s="49"/>
      <c r="K9" s="49"/>
      <c r="L9" s="49"/>
    </row>
    <row r="10" spans="1:13" ht="16.5" thickBot="1" x14ac:dyDescent="0.3">
      <c r="A10" s="71">
        <v>1.9</v>
      </c>
      <c r="B10" s="55">
        <v>82</v>
      </c>
      <c r="C10" s="92"/>
      <c r="D10" s="91"/>
      <c r="E10" s="91"/>
      <c r="F10" s="49"/>
      <c r="G10" s="49"/>
      <c r="H10" s="49"/>
      <c r="I10" s="49"/>
      <c r="J10" s="49"/>
      <c r="K10" s="49"/>
      <c r="L10" s="49"/>
    </row>
    <row r="11" spans="1:13" ht="16.5" thickBot="1" x14ac:dyDescent="0.3">
      <c r="A11" s="71">
        <v>2.2000000000000002</v>
      </c>
      <c r="B11" s="55">
        <v>92</v>
      </c>
      <c r="C11" s="11"/>
      <c r="D11" s="11"/>
      <c r="E11" s="91"/>
      <c r="F11" s="49"/>
      <c r="G11" s="49"/>
      <c r="H11" s="49"/>
      <c r="I11" s="49"/>
      <c r="J11" s="49"/>
      <c r="K11" s="49"/>
      <c r="L11" s="49"/>
    </row>
    <row r="12" spans="1:13" ht="16.5" thickBot="1" x14ac:dyDescent="0.3">
      <c r="A12" s="70">
        <v>2.6</v>
      </c>
      <c r="B12" s="54">
        <v>105</v>
      </c>
      <c r="C12" s="11"/>
      <c r="D12" s="91"/>
      <c r="E12" s="91"/>
      <c r="F12" s="49"/>
      <c r="G12" s="49"/>
      <c r="H12" s="49"/>
      <c r="I12" s="49"/>
      <c r="J12" s="49"/>
      <c r="K12" s="49"/>
      <c r="L12" s="49"/>
    </row>
    <row r="13" spans="1:13" ht="16.5" thickBot="1" x14ac:dyDescent="0.3">
      <c r="A13" s="71">
        <v>2.2999999999999998</v>
      </c>
      <c r="B13" s="55">
        <v>98</v>
      </c>
      <c r="C13" s="11"/>
      <c r="D13" s="11"/>
      <c r="E13" s="91"/>
      <c r="F13" s="49"/>
      <c r="G13" s="49"/>
      <c r="H13" s="49"/>
      <c r="I13" s="49"/>
      <c r="J13" s="49"/>
      <c r="K13" s="49"/>
      <c r="L13" s="49"/>
    </row>
    <row r="14" spans="1:13" ht="16.5" thickBot="1" x14ac:dyDescent="0.3">
      <c r="A14" s="71">
        <v>2</v>
      </c>
      <c r="B14" s="55">
        <v>86</v>
      </c>
      <c r="C14" s="11"/>
      <c r="D14" s="11"/>
      <c r="E14" s="90"/>
    </row>
    <row r="15" spans="1:13" ht="16.5" thickBot="1" x14ac:dyDescent="0.3">
      <c r="A15" s="71">
        <v>2.1</v>
      </c>
      <c r="B15" s="55">
        <v>90</v>
      </c>
    </row>
    <row r="16" spans="1:13" ht="16.5" thickBot="1" x14ac:dyDescent="0.3">
      <c r="A16" s="71">
        <v>1.8</v>
      </c>
      <c r="B16" s="55">
        <v>80</v>
      </c>
    </row>
    <row r="17" spans="1:5" ht="16.5" thickBot="1" x14ac:dyDescent="0.3">
      <c r="A17" s="71">
        <v>2.5</v>
      </c>
      <c r="B17" s="55">
        <v>104</v>
      </c>
    </row>
    <row r="18" spans="1:5" ht="16.5" thickBot="1" x14ac:dyDescent="0.3">
      <c r="A18" s="71">
        <v>2.7</v>
      </c>
      <c r="B18" s="55">
        <v>110</v>
      </c>
    </row>
    <row r="19" spans="1:5" ht="16.5" thickBot="1" x14ac:dyDescent="0.3">
      <c r="A19" s="70">
        <v>2.8</v>
      </c>
      <c r="B19" s="54">
        <v>115</v>
      </c>
    </row>
    <row r="20" spans="1:5" ht="16.5" thickBot="1" x14ac:dyDescent="0.3">
      <c r="A20" s="71">
        <v>2.2000000000000002</v>
      </c>
      <c r="B20" s="55">
        <v>94</v>
      </c>
    </row>
    <row r="21" spans="1:5" ht="16.5" thickBot="1" x14ac:dyDescent="0.3">
      <c r="A21" s="71">
        <v>2.4</v>
      </c>
      <c r="B21" s="55">
        <v>100</v>
      </c>
    </row>
    <row r="22" spans="1:5" ht="16.5" thickBot="1" x14ac:dyDescent="0.3">
      <c r="A22" s="71">
        <v>2.6</v>
      </c>
      <c r="B22" s="55">
        <v>108</v>
      </c>
    </row>
    <row r="23" spans="1:5" ht="16.5" thickBot="1" x14ac:dyDescent="0.3">
      <c r="A23" s="71">
        <v>2.1</v>
      </c>
      <c r="B23" s="55">
        <v>92</v>
      </c>
    </row>
    <row r="24" spans="1:5" ht="16.5" thickBot="1" x14ac:dyDescent="0.3">
      <c r="A24" s="71">
        <v>2</v>
      </c>
      <c r="B24" s="55">
        <v>88</v>
      </c>
    </row>
    <row r="25" spans="1:5" ht="16.5" thickBot="1" x14ac:dyDescent="0.3">
      <c r="A25" s="71">
        <v>2.2999999999999998</v>
      </c>
      <c r="B25" s="55">
        <v>96</v>
      </c>
      <c r="D25" s="12"/>
    </row>
    <row r="27" spans="1:5" x14ac:dyDescent="0.25">
      <c r="D27" s="12"/>
    </row>
    <row r="28" spans="1:5" x14ac:dyDescent="0.25">
      <c r="D28" s="12"/>
      <c r="E28" s="31"/>
    </row>
    <row r="32" spans="1:5" x14ac:dyDescent="0.25">
      <c r="E32" s="13"/>
    </row>
    <row r="34" spans="4:5" x14ac:dyDescent="0.25">
      <c r="D34" s="12"/>
      <c r="E34" s="30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2"/>
    </row>
    <row r="44" spans="4:5" x14ac:dyDescent="0.25">
      <c r="D44" s="12"/>
      <c r="E44" s="2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D9E808-2BD7-4F52-8DCE-75C6093FA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F37DF6-21FD-49B5-A30F-4424282251A9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BF46C19E-3CE7-4AAA-AB78-AFC9202C1C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Patricia Bašić | Student</cp:lastModifiedBy>
  <dcterms:created xsi:type="dcterms:W3CDTF">2018-07-18T04:58:41Z</dcterms:created>
  <dcterms:modified xsi:type="dcterms:W3CDTF">2024-09-04T08:14:43Z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