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E:\Radna-mapa\"/>
    </mc:Choice>
  </mc:AlternateContent>
  <xr:revisionPtr revIDLastSave="0" documentId="8_{B80F9CEA-F8AA-4BF7-9ABE-FC249C98AF31}" xr6:coauthVersionLast="47" xr6:coauthVersionMax="47" xr10:uidLastSave="{00000000-0000-0000-0000-000000000000}"/>
  <bookViews>
    <workbookView xWindow="5210" yWindow="3000" windowWidth="28800" windowHeight="15880" firstSheet="1" activeTab="9" xr2:uid="{00000000-000D-0000-FFFF-FFFF00000000}"/>
  </bookViews>
  <sheets>
    <sheet name="upute" sheetId="30" r:id="rId1"/>
    <sheet name="Formule" sheetId="31" r:id="rId2"/>
    <sheet name="1ish1" sheetId="32" r:id="rId3"/>
    <sheet name="1ish2" sheetId="33" r:id="rId4"/>
    <sheet name="1ish3" sheetId="34" r:id="rId5"/>
    <sheet name="2ish1" sheetId="35" r:id="rId6"/>
    <sheet name="2ish2" sheetId="18" r:id="rId7"/>
    <sheet name="3ish1" sheetId="16" r:id="rId8"/>
    <sheet name="3ish2" sheetId="25" r:id="rId9"/>
    <sheet name="4ish1" sheetId="13" r:id="rId10"/>
    <sheet name="4ish2" sheetId="12" r:id="rId11"/>
    <sheet name="5ish1" sheetId="10" r:id="rId12"/>
    <sheet name="5ish2" sheetId="9" r:id="rId13"/>
    <sheet name="6ish1" sheetId="7" r:id="rId14"/>
    <sheet name="6ish2" sheetId="27" r:id="rId15"/>
    <sheet name="6ish3" sheetId="4" r:id="rId16"/>
  </sheets>
  <calcPr calcId="191029"/>
  <pivotCaches>
    <pivotCache cacheId="29" r:id="rId17"/>
    <pivotCache cacheId="41" r:id="rId1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13" l="1"/>
  <c r="C8" i="13"/>
  <c r="C14" i="13"/>
  <c r="C13" i="13"/>
  <c r="C12" i="13"/>
  <c r="C11" i="13"/>
  <c r="C10" i="13"/>
  <c r="E13" i="10"/>
  <c r="D5" i="16"/>
  <c r="B22" i="27"/>
  <c r="C6" i="27"/>
  <c r="B10" i="4"/>
  <c r="B23" i="27" l="1"/>
  <c r="B24" i="27" s="1"/>
  <c r="D5" i="35" l="1"/>
  <c r="H8" i="30"/>
  <c r="H7" i="30"/>
</calcChain>
</file>

<file path=xl/sharedStrings.xml><?xml version="1.0" encoding="utf-8"?>
<sst xmlns="http://schemas.openxmlformats.org/spreadsheetml/2006/main" count="205" uniqueCount="170">
  <si>
    <t>5 bodova</t>
  </si>
  <si>
    <t>4 boda</t>
  </si>
  <si>
    <t>3 boda</t>
  </si>
  <si>
    <t>Godina</t>
  </si>
  <si>
    <t>Vt</t>
  </si>
  <si>
    <t>6. ishod: testiranje hipoteza</t>
  </si>
  <si>
    <t>2. ishod: srednje vrijednosti i mjere disperzije</t>
  </si>
  <si>
    <t>5. ishod: normalna krivulja</t>
  </si>
  <si>
    <t>a)</t>
  </si>
  <si>
    <t>b)</t>
  </si>
  <si>
    <t>c)</t>
  </si>
  <si>
    <t>d)</t>
  </si>
  <si>
    <t>STATISTIKA</t>
  </si>
  <si>
    <t>Preddiplomski studij Digitalnog marketinga</t>
  </si>
  <si>
    <t>Skup 1</t>
  </si>
  <si>
    <t>Skup 2</t>
  </si>
  <si>
    <t>ishod</t>
  </si>
  <si>
    <t>I1</t>
  </si>
  <si>
    <t>I2</t>
  </si>
  <si>
    <t>I3</t>
  </si>
  <si>
    <t>I4</t>
  </si>
  <si>
    <t>I5</t>
  </si>
  <si>
    <t>I6</t>
  </si>
  <si>
    <t>UKUPNO</t>
  </si>
  <si>
    <t>broj bodova</t>
  </si>
  <si>
    <t>vrijeme rješavanja (minute)</t>
  </si>
  <si>
    <t>1. ishod: osnovni statistički pojmovi, grupiranje podataka (histogram, pivot-tablica), grafički prikaz podataka</t>
  </si>
  <si>
    <t>3. ishod: korelacija i regresijski modeli</t>
  </si>
  <si>
    <t>4. ishod: trend modeli i indeksi</t>
  </si>
  <si>
    <t>10 bodova</t>
  </si>
  <si>
    <t>9 bodova</t>
  </si>
  <si>
    <t>8 bodova</t>
  </si>
  <si>
    <t>MINIMALNI ISHOD UČENJA</t>
  </si>
  <si>
    <t>6 bodova</t>
  </si>
  <si>
    <t>Redni broj kampanje</t>
  </si>
  <si>
    <t>Ukupni prihod (000 €)</t>
  </si>
  <si>
    <t>Ključna riječ</t>
  </si>
  <si>
    <t>Algebra studij</t>
  </si>
  <si>
    <t>Algebra informatika</t>
  </si>
  <si>
    <t>Algebra online tečajevi</t>
  </si>
  <si>
    <t>Algebra programiranje</t>
  </si>
  <si>
    <t>Algebra mrežne tehnologije</t>
  </si>
  <si>
    <t>Algebra dizajn</t>
  </si>
  <si>
    <t>Algebra MBA</t>
  </si>
  <si>
    <t>Algebra digitalni marketing</t>
  </si>
  <si>
    <t>Algebra računalstvo</t>
  </si>
  <si>
    <t>Algebra predavanja</t>
  </si>
  <si>
    <t>Algebra upisi</t>
  </si>
  <si>
    <t>Algebra rokovi</t>
  </si>
  <si>
    <t>Algebra studentska prava</t>
  </si>
  <si>
    <t>Algebra školarine</t>
  </si>
  <si>
    <t>Algebra kontakt</t>
  </si>
  <si>
    <t>Algebra lokacija</t>
  </si>
  <si>
    <t>Algebra nastavnici</t>
  </si>
  <si>
    <t>Algebra iskustva studenata</t>
  </si>
  <si>
    <t>Algebra akreditacija</t>
  </si>
  <si>
    <t>Algebra stipendije</t>
  </si>
  <si>
    <t>Broj impresija</t>
  </si>
  <si>
    <t>Broj generiranih leadova</t>
  </si>
  <si>
    <t>Trošak oglašavanja na Google Ads (stotine eura)</t>
  </si>
  <si>
    <t>Broj klikova</t>
  </si>
  <si>
    <t>Mjesec</t>
  </si>
  <si>
    <t>Broj konverzija</t>
  </si>
  <si>
    <t>Kampanja A</t>
  </si>
  <si>
    <t>Kampanja B</t>
  </si>
  <si>
    <t>Kampanja C</t>
  </si>
  <si>
    <t>Profit proizvoda A (tisuće eura)</t>
  </si>
  <si>
    <t>Oglas</t>
  </si>
  <si>
    <t>Sveučilište Algebra</t>
  </si>
  <si>
    <t>ispit - grupa 1 u 18:00 sati</t>
  </si>
  <si>
    <t>E-trgovina</t>
  </si>
  <si>
    <t>Prosj. stopa konverzije (%)</t>
  </si>
  <si>
    <t>ElectroHub</t>
  </si>
  <si>
    <t>BookWorld</t>
  </si>
  <si>
    <t>FashionFiesta</t>
  </si>
  <si>
    <t>GreenGrocer</t>
  </si>
  <si>
    <t>HomeHarmony</t>
  </si>
  <si>
    <t>SportSpot</t>
  </si>
  <si>
    <t>TechTrends</t>
  </si>
  <si>
    <t>CosmeticsCove</t>
  </si>
  <si>
    <t>ToyTown</t>
  </si>
  <si>
    <t>FurnitureFair</t>
  </si>
  <si>
    <t>CarCraft</t>
  </si>
  <si>
    <t>PetParadise</t>
  </si>
  <si>
    <t>MusicMingle</t>
  </si>
  <si>
    <t>JewelJunction</t>
  </si>
  <si>
    <t>TravelTreasures</t>
  </si>
  <si>
    <t>HealthHive</t>
  </si>
  <si>
    <t>BabyBoutique</t>
  </si>
  <si>
    <t>GadgetGallery</t>
  </si>
  <si>
    <t>KitchenKlub</t>
  </si>
  <si>
    <t>OutdoorOutfits</t>
  </si>
  <si>
    <t>Redni broj fitnes kluba</t>
  </si>
  <si>
    <t>Broj novih korisnika</t>
  </si>
  <si>
    <t>Novi pratitelji</t>
  </si>
  <si>
    <t>Prodaja sportske opreme (u tisućama)</t>
  </si>
  <si>
    <t>4. 9. 2024.</t>
  </si>
  <si>
    <t>Statistički skup je: podaci o prosječnim stopama konverzije nekoliko e-trgovina u 2023.</t>
  </si>
  <si>
    <t>Obilježje: Omjerno.</t>
  </si>
  <si>
    <t>Relativna frekvencija</t>
  </si>
  <si>
    <t>Grand Total</t>
  </si>
  <si>
    <t>Row Labels</t>
  </si>
  <si>
    <t>Column Labels</t>
  </si>
  <si>
    <t>10 Total</t>
  </si>
  <si>
    <t>11 Total</t>
  </si>
  <si>
    <t>20 Total</t>
  </si>
  <si>
    <t>22 Total</t>
  </si>
  <si>
    <t>36 Total</t>
  </si>
  <si>
    <t>47 Total</t>
  </si>
  <si>
    <t>50 Total</t>
  </si>
  <si>
    <t>59 Total</t>
  </si>
  <si>
    <t>75 Total</t>
  </si>
  <si>
    <t>80 Total</t>
  </si>
  <si>
    <t>88 Total</t>
  </si>
  <si>
    <t>92 Total</t>
  </si>
  <si>
    <t>93 Total</t>
  </si>
  <si>
    <t>94 Total</t>
  </si>
  <si>
    <t>97 Total</t>
  </si>
  <si>
    <t>105 Total</t>
  </si>
  <si>
    <t>116 Total</t>
  </si>
  <si>
    <t>135 Total</t>
  </si>
  <si>
    <t>137 Total</t>
  </si>
  <si>
    <t>142 Total</t>
  </si>
  <si>
    <t>143 Total</t>
  </si>
  <si>
    <t>154 Total</t>
  </si>
  <si>
    <t>162 Total</t>
  </si>
  <si>
    <t>166 Total</t>
  </si>
  <si>
    <t>Sum of Ukupni prihod (000 €)</t>
  </si>
  <si>
    <t xml:space="preserve"> Kampanja pod rednim brojem 12, privukla je 222 nova pratitelja kampanjom i ostvarila ukupne prihode 38.000,00€. </t>
  </si>
  <si>
    <t>H1</t>
  </si>
  <si>
    <t>H1-Postoji razlika u broju konverzija između triju promatranih kampanja</t>
  </si>
  <si>
    <t>HO- Ne postoji razlika u broju konverzija između triju promatranih kampanja</t>
  </si>
  <si>
    <t>Anova: Single Factor</t>
  </si>
  <si>
    <t>SUMMARY</t>
  </si>
  <si>
    <t>Groups</t>
  </si>
  <si>
    <t>Count</t>
  </si>
  <si>
    <t>Sum</t>
  </si>
  <si>
    <t>Average</t>
  </si>
  <si>
    <t>Variance</t>
  </si>
  <si>
    <t>ANOVA</t>
  </si>
  <si>
    <t>Source of Variation</t>
  </si>
  <si>
    <t>SS</t>
  </si>
  <si>
    <t>df</t>
  </si>
  <si>
    <t>MS</t>
  </si>
  <si>
    <t>F</t>
  </si>
  <si>
    <t>P-value</t>
  </si>
  <si>
    <t>F crit</t>
  </si>
  <si>
    <t>Between Groups</t>
  </si>
  <si>
    <t>Within Groups</t>
  </si>
  <si>
    <t>Total</t>
  </si>
  <si>
    <t>&gt;0,05</t>
  </si>
  <si>
    <t xml:space="preserve">Zaključak: Budući da je p &gt; od 0,05 HO se ne odbacuje tj.ne postoji statistički značajna razlika u broju konverzija između triju promatramnih kampanja. </t>
  </si>
  <si>
    <t>H0</t>
  </si>
  <si>
    <t>H1- Postoji odstupanje u broju klikova između prvog oglasa i ostalih oglasa.</t>
  </si>
  <si>
    <t xml:space="preserve">H0- Ne postoji odstupanje u broju klikova između prvog oglasa i ostalih oglasa </t>
  </si>
  <si>
    <t>t test</t>
  </si>
  <si>
    <t>FTEST</t>
  </si>
  <si>
    <t>Testiranje varijaci</t>
  </si>
  <si>
    <t>H0- Nema razlike u profitu od prodaje proizvoda A i od prodaje proizvoda B</t>
  </si>
  <si>
    <t>H1- Postoji razlika u profitu od prodaje proizvoda A i od prodaje proizvoda B</t>
  </si>
  <si>
    <t>ZTEST</t>
  </si>
  <si>
    <t>p=</t>
  </si>
  <si>
    <t xml:space="preserve">Budući da je p &gt; od 0,05 H0 se odbacuje tj. Nema razlike u profitu od prodaje proizvoda A i od prodaje proizvoda B. </t>
  </si>
  <si>
    <t>Broj klikova na prvi oglas nije tri puta veći nego na preostalim oglasima</t>
  </si>
  <si>
    <t xml:space="preserve">Broj klikova na prvi oglas je tri puta veći nego na preostalim oglasima. </t>
  </si>
  <si>
    <t>Pearsonov koeficijent koleracije iznosi 0,965174 što nam govori da je korelacija jaka.</t>
  </si>
  <si>
    <t>a= 27,635x</t>
  </si>
  <si>
    <t>b= 33,979</t>
  </si>
  <si>
    <t xml:space="preserve">Koeficijent zaobljenosti </t>
  </si>
  <si>
    <t>Ver. Indeksi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</si>
</sst>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&quot;$&quot;* #,##0.00_);_(&quot;$&quot;* \(#,##0.00\);_(&quot;$&quot;* &quot;-&quot;??_);_(@_)"/>
    <numFmt numFmtId="165" formatCode="#,##0.##"/>
    <numFmt numFmtId="166" formatCode="0.0000"/>
    <numFmt numFmtId="168" formatCode="0.000"/>
    <numFmt numFmtId="169" formatCode="0.000%"/>
    <numFmt numFmtId="170" formatCode="0.0"/>
    <numFmt numFmtId="171" formatCode="0.0%"/>
    <numFmt numFmtId="176" formatCode="0.00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name val="Arial"/>
      <family val="2"/>
    </font>
    <font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2">
    <xf numFmtId="0" fontId="0" fillId="0" borderId="0"/>
    <xf numFmtId="9" fontId="5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/>
    <xf numFmtId="0" fontId="11" fillId="0" borderId="0"/>
    <xf numFmtId="0" fontId="12" fillId="0" borderId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0" fontId="5" fillId="0" borderId="0"/>
    <xf numFmtId="0" fontId="3" fillId="0" borderId="0"/>
  </cellStyleXfs>
  <cellXfs count="108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0" fillId="0" borderId="2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3" fontId="0" fillId="0" borderId="1" xfId="0" applyNumberFormat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6" fillId="0" borderId="3" xfId="0" applyFont="1" applyBorder="1" applyAlignment="1">
      <alignment horizontal="center" vertical="center" wrapText="1"/>
    </xf>
    <xf numFmtId="0" fontId="14" fillId="0" borderId="0" xfId="0" applyFont="1"/>
    <xf numFmtId="0" fontId="0" fillId="0" borderId="0" xfId="0" applyAlignment="1">
      <alignment horizontal="center"/>
    </xf>
    <xf numFmtId="166" fontId="0" fillId="0" borderId="0" xfId="0" applyNumberFormat="1"/>
    <xf numFmtId="2" fontId="0" fillId="0" borderId="0" xfId="0" applyNumberFormat="1"/>
    <xf numFmtId="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3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0" fontId="5" fillId="0" borderId="0" xfId="0" applyFont="1"/>
    <xf numFmtId="10" fontId="5" fillId="0" borderId="0" xfId="1" applyNumberFormat="1" applyFont="1" applyFill="1"/>
    <xf numFmtId="3" fontId="5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13" fillId="0" borderId="0" xfId="6" applyFont="1"/>
    <xf numFmtId="10" fontId="13" fillId="0" borderId="0" xfId="1" applyNumberFormat="1" applyFont="1" applyAlignment="1">
      <alignment horizontal="center"/>
    </xf>
    <xf numFmtId="10" fontId="0" fillId="0" borderId="0" xfId="1" applyNumberFormat="1" applyFont="1" applyFill="1"/>
    <xf numFmtId="168" fontId="0" fillId="0" borderId="0" xfId="0" applyNumberFormat="1" applyAlignment="1">
      <alignment horizontal="center"/>
    </xf>
    <xf numFmtId="10" fontId="0" fillId="0" borderId="0" xfId="1" applyNumberFormat="1" applyFont="1" applyFill="1" applyAlignment="1">
      <alignment horizontal="left"/>
    </xf>
    <xf numFmtId="2" fontId="5" fillId="0" borderId="0" xfId="0" applyNumberFormat="1" applyFont="1"/>
    <xf numFmtId="169" fontId="5" fillId="0" borderId="0" xfId="1" applyNumberFormat="1" applyFont="1" applyFill="1" applyAlignment="1">
      <alignment horizontal="center"/>
    </xf>
    <xf numFmtId="10" fontId="5" fillId="0" borderId="0" xfId="1" applyNumberFormat="1" applyFont="1" applyFill="1" applyAlignment="1">
      <alignment horizontal="center"/>
    </xf>
    <xf numFmtId="0" fontId="5" fillId="0" borderId="0" xfId="0" applyFont="1" applyAlignment="1">
      <alignment horizontal="center" vertical="center"/>
    </xf>
    <xf numFmtId="168" fontId="0" fillId="0" borderId="0" xfId="0" applyNumberFormat="1"/>
    <xf numFmtId="4" fontId="0" fillId="0" borderId="0" xfId="0" applyNumberFormat="1" applyAlignment="1">
      <alignment horizontal="center"/>
    </xf>
    <xf numFmtId="3" fontId="0" fillId="0" borderId="0" xfId="0" applyNumberFormat="1" applyAlignment="1">
      <alignment vertical="top" wrapText="1"/>
    </xf>
    <xf numFmtId="3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10" fontId="0" fillId="0" borderId="0" xfId="1" applyNumberFormat="1" applyFont="1" applyAlignment="1">
      <alignment horizontal="center"/>
    </xf>
    <xf numFmtId="0" fontId="0" fillId="0" borderId="0" xfId="0" applyAlignment="1">
      <alignment horizontal="center" wrapText="1"/>
    </xf>
    <xf numFmtId="3" fontId="0" fillId="0" borderId="0" xfId="0" applyNumberFormat="1" applyAlignment="1">
      <alignment horizontal="right" vertical="center"/>
    </xf>
    <xf numFmtId="49" fontId="0" fillId="0" borderId="0" xfId="0" applyNumberFormat="1" applyAlignment="1">
      <alignment horizontal="center"/>
    </xf>
    <xf numFmtId="0" fontId="7" fillId="0" borderId="0" xfId="0" applyFont="1" applyAlignment="1">
      <alignment horizontal="center" wrapText="1"/>
    </xf>
    <xf numFmtId="0" fontId="13" fillId="0" borderId="0" xfId="4" applyFont="1"/>
    <xf numFmtId="0" fontId="13" fillId="0" borderId="0" xfId="4" applyFont="1" applyAlignment="1">
      <alignment horizontal="left" vertical="center" wrapText="1"/>
    </xf>
    <xf numFmtId="0" fontId="15" fillId="0" borderId="3" xfId="4" applyFont="1" applyBorder="1" applyAlignment="1">
      <alignment horizontal="center" vertical="center" wrapText="1"/>
    </xf>
    <xf numFmtId="0" fontId="17" fillId="0" borderId="1" xfId="5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0" borderId="0" xfId="8"/>
    <xf numFmtId="0" fontId="17" fillId="0" borderId="0" xfId="0" applyFont="1"/>
    <xf numFmtId="0" fontId="17" fillId="0" borderId="0" xfId="8" applyFont="1"/>
    <xf numFmtId="165" fontId="6" fillId="0" borderId="1" xfId="0" applyNumberFormat="1" applyFont="1" applyBorder="1" applyAlignment="1">
      <alignment horizontal="center" vertical="center"/>
    </xf>
    <xf numFmtId="0" fontId="6" fillId="0" borderId="3" xfId="0" applyFont="1" applyBorder="1"/>
    <xf numFmtId="1" fontId="0" fillId="0" borderId="1" xfId="0" applyNumberForma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2" fontId="18" fillId="0" borderId="4" xfId="0" applyNumberFormat="1" applyFont="1" applyBorder="1" applyAlignment="1">
      <alignment horizontal="center" vertical="center" wrapText="1"/>
    </xf>
    <xf numFmtId="2" fontId="18" fillId="0" borderId="6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/>
    </xf>
    <xf numFmtId="17" fontId="11" fillId="0" borderId="1" xfId="5" applyNumberForma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6" fillId="0" borderId="0" xfId="9" applyFont="1"/>
    <xf numFmtId="0" fontId="3" fillId="0" borderId="0" xfId="9"/>
    <xf numFmtId="0" fontId="20" fillId="0" borderId="0" xfId="9" applyFont="1"/>
    <xf numFmtId="0" fontId="3" fillId="0" borderId="1" xfId="9" applyBorder="1" applyAlignment="1">
      <alignment horizontal="center"/>
    </xf>
    <xf numFmtId="0" fontId="17" fillId="4" borderId="1" xfId="9" applyFont="1" applyFill="1" applyBorder="1" applyAlignment="1">
      <alignment horizontal="center" vertical="center" wrapText="1"/>
    </xf>
    <xf numFmtId="0" fontId="3" fillId="4" borderId="1" xfId="9" applyFill="1" applyBorder="1" applyAlignment="1">
      <alignment horizontal="center" vertical="center" wrapText="1"/>
    </xf>
    <xf numFmtId="0" fontId="3" fillId="0" borderId="1" xfId="9" applyBorder="1" applyAlignment="1">
      <alignment horizontal="center" wrapText="1"/>
    </xf>
    <xf numFmtId="0" fontId="3" fillId="0" borderId="1" xfId="9" applyBorder="1" applyAlignment="1">
      <alignment horizontal="center" vertical="center" wrapText="1"/>
    </xf>
    <xf numFmtId="0" fontId="5" fillId="0" borderId="0" xfId="10"/>
    <xf numFmtId="0" fontId="21" fillId="0" borderId="0" xfId="11" applyFont="1"/>
    <xf numFmtId="0" fontId="3" fillId="0" borderId="0" xfId="11"/>
    <xf numFmtId="0" fontId="22" fillId="0" borderId="0" xfId="11" applyFont="1"/>
    <xf numFmtId="0" fontId="3" fillId="0" borderId="0" xfId="0" applyFont="1"/>
    <xf numFmtId="0" fontId="14" fillId="0" borderId="0" xfId="4" applyFont="1"/>
    <xf numFmtId="0" fontId="14" fillId="0" borderId="0" xfId="4" applyFont="1" applyAlignment="1">
      <alignment horizontal="center"/>
    </xf>
    <xf numFmtId="0" fontId="2" fillId="0" borderId="0" xfId="9" applyFont="1"/>
    <xf numFmtId="0" fontId="2" fillId="0" borderId="1" xfId="0" applyFont="1" applyBorder="1" applyAlignment="1">
      <alignment horizontal="center" vertical="center" wrapText="1"/>
    </xf>
    <xf numFmtId="0" fontId="0" fillId="0" borderId="0" xfId="1" applyNumberFormat="1" applyFont="1" applyFill="1" applyAlignment="1">
      <alignment horizontal="center"/>
    </xf>
    <xf numFmtId="0" fontId="6" fillId="0" borderId="1" xfId="0" applyFont="1" applyBorder="1" applyAlignment="1">
      <alignment horizontal="center" vertical="center"/>
    </xf>
    <xf numFmtId="171" fontId="0" fillId="0" borderId="1" xfId="1" applyNumberFormat="1" applyFont="1" applyBorder="1" applyAlignment="1">
      <alignment horizontal="center" vertical="center"/>
    </xf>
    <xf numFmtId="0" fontId="0" fillId="0" borderId="0" xfId="1" applyNumberFormat="1" applyFont="1"/>
    <xf numFmtId="170" fontId="0" fillId="0" borderId="2" xfId="0" applyNumberFormat="1" applyBorder="1" applyAlignment="1">
      <alignment horizontal="center" vertical="center"/>
    </xf>
    <xf numFmtId="170" fontId="0" fillId="0" borderId="1" xfId="0" applyNumberFormat="1" applyBorder="1" applyAlignment="1">
      <alignment horizontal="center" vertical="center"/>
    </xf>
    <xf numFmtId="0" fontId="1" fillId="0" borderId="0" xfId="9" applyFont="1"/>
    <xf numFmtId="0" fontId="17" fillId="4" borderId="8" xfId="9" applyFont="1" applyFill="1" applyBorder="1" applyAlignment="1">
      <alignment horizontal="center" vertical="center" wrapText="1"/>
    </xf>
    <xf numFmtId="0" fontId="17" fillId="4" borderId="9" xfId="9" applyFont="1" applyFill="1" applyBorder="1" applyAlignment="1">
      <alignment horizontal="center" vertical="center" wrapText="1"/>
    </xf>
    <xf numFmtId="0" fontId="17" fillId="4" borderId="10" xfId="9" applyFont="1" applyFill="1" applyBorder="1" applyAlignment="1">
      <alignment horizontal="center" vertical="center" wrapText="1"/>
    </xf>
    <xf numFmtId="0" fontId="0" fillId="0" borderId="0" xfId="0" applyNumberFormat="1"/>
    <xf numFmtId="1" fontId="0" fillId="0" borderId="0" xfId="0" applyNumberFormat="1"/>
    <xf numFmtId="0" fontId="0" fillId="0" borderId="0" xfId="0" pivotButton="1"/>
    <xf numFmtId="3" fontId="0" fillId="0" borderId="0" xfId="0" applyNumberFormat="1"/>
    <xf numFmtId="0" fontId="0" fillId="0" borderId="0" xfId="0" applyFill="1" applyBorder="1" applyAlignment="1"/>
    <xf numFmtId="0" fontId="0" fillId="0" borderId="11" xfId="0" applyFill="1" applyBorder="1" applyAlignment="1"/>
    <xf numFmtId="0" fontId="7" fillId="0" borderId="12" xfId="0" applyFont="1" applyFill="1" applyBorder="1" applyAlignment="1">
      <alignment horizontal="center"/>
    </xf>
    <xf numFmtId="0" fontId="0" fillId="5" borderId="0" xfId="0" applyFill="1" applyBorder="1" applyAlignment="1"/>
    <xf numFmtId="176" fontId="0" fillId="0" borderId="0" xfId="0" applyNumberFormat="1"/>
    <xf numFmtId="0" fontId="14" fillId="0" borderId="0" xfId="0" applyFont="1" applyAlignment="1">
      <alignment horizontal="right"/>
    </xf>
    <xf numFmtId="0" fontId="14" fillId="0" borderId="0" xfId="4" applyFont="1" applyAlignment="1">
      <alignment horizontal="right"/>
    </xf>
  </cellXfs>
  <cellStyles count="12">
    <cellStyle name="Hiperveza 2" xfId="2" xr:uid="{00000000-0005-0000-0000-000000000000}"/>
    <cellStyle name="Hyperlink 2" xfId="3" xr:uid="{00000000-0005-0000-0000-000001000000}"/>
    <cellStyle name="Normal" xfId="0" builtinId="0"/>
    <cellStyle name="Normal 12" xfId="4" xr:uid="{00000000-0005-0000-0000-000002000000}"/>
    <cellStyle name="Normal 2" xfId="5" xr:uid="{00000000-0005-0000-0000-000003000000}"/>
    <cellStyle name="Normal 2 2" xfId="11" xr:uid="{827CDF06-E853-4AA0-A881-9820034CD3A0}"/>
    <cellStyle name="Normal 3" xfId="6" xr:uid="{00000000-0005-0000-0000-000004000000}"/>
    <cellStyle name="Normalno 2" xfId="8" xr:uid="{87D84EC7-7D0C-4EA1-9F4F-F8BF303E7CD7}"/>
    <cellStyle name="Normalno 2 2" xfId="10" xr:uid="{FDC734A8-C5F8-433E-84C0-A7BE475F472E}"/>
    <cellStyle name="Normalno 3" xfId="9" xr:uid="{34DCE634-E3B3-4E8A-9101-C83962F2B158}"/>
    <cellStyle name="Percent" xfId="1" builtinId="5"/>
    <cellStyle name="Valuta 2" xfId="7" xr:uid="{00000000-0005-0000-0000-00000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'1ish1'!$B$4</c:f>
              <c:strCache>
                <c:ptCount val="1"/>
                <c:pt idx="0">
                  <c:v>Prosj. stopa konverzije (%)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'1ish1'!$A$5:$A$24</c:f>
              <c:strCache>
                <c:ptCount val="20"/>
                <c:pt idx="0">
                  <c:v>ElectroHub</c:v>
                </c:pt>
                <c:pt idx="1">
                  <c:v>BookWorld</c:v>
                </c:pt>
                <c:pt idx="2">
                  <c:v>FashionFiesta</c:v>
                </c:pt>
                <c:pt idx="3">
                  <c:v>GreenGrocer</c:v>
                </c:pt>
                <c:pt idx="4">
                  <c:v>HomeHarmony</c:v>
                </c:pt>
                <c:pt idx="5">
                  <c:v>SportSpot</c:v>
                </c:pt>
                <c:pt idx="6">
                  <c:v>TechTrends</c:v>
                </c:pt>
                <c:pt idx="7">
                  <c:v>CosmeticsCove</c:v>
                </c:pt>
                <c:pt idx="8">
                  <c:v>ToyTown</c:v>
                </c:pt>
                <c:pt idx="9">
                  <c:v>FurnitureFair</c:v>
                </c:pt>
                <c:pt idx="10">
                  <c:v>CarCraft</c:v>
                </c:pt>
                <c:pt idx="11">
                  <c:v>PetParadise</c:v>
                </c:pt>
                <c:pt idx="12">
                  <c:v>MusicMingle</c:v>
                </c:pt>
                <c:pt idx="13">
                  <c:v>JewelJunction</c:v>
                </c:pt>
                <c:pt idx="14">
                  <c:v>TravelTreasures</c:v>
                </c:pt>
                <c:pt idx="15">
                  <c:v>HealthHive</c:v>
                </c:pt>
                <c:pt idx="16">
                  <c:v>BabyBoutique</c:v>
                </c:pt>
                <c:pt idx="17">
                  <c:v>GadgetGallery</c:v>
                </c:pt>
                <c:pt idx="18">
                  <c:v>KitchenKlub</c:v>
                </c:pt>
                <c:pt idx="19">
                  <c:v>OutdoorOutfits</c:v>
                </c:pt>
              </c:strCache>
            </c:strRef>
          </c:cat>
          <c:val>
            <c:numRef>
              <c:f>'1ish1'!$B$5:$B$24</c:f>
              <c:numCache>
                <c:formatCode>0.0%</c:formatCode>
                <c:ptCount val="20"/>
                <c:pt idx="0">
                  <c:v>4.2999999999999997E-2</c:v>
                </c:pt>
                <c:pt idx="1">
                  <c:v>5.5E-2</c:v>
                </c:pt>
                <c:pt idx="2">
                  <c:v>5.2999999999999999E-2</c:v>
                </c:pt>
                <c:pt idx="3">
                  <c:v>5.1999999999999998E-2</c:v>
                </c:pt>
                <c:pt idx="4">
                  <c:v>5.2999999999999999E-2</c:v>
                </c:pt>
                <c:pt idx="5">
                  <c:v>0.05</c:v>
                </c:pt>
                <c:pt idx="6">
                  <c:v>5.2999999999999999E-2</c:v>
                </c:pt>
                <c:pt idx="7">
                  <c:v>5.5E-2</c:v>
                </c:pt>
                <c:pt idx="8">
                  <c:v>4.2999999999999997E-2</c:v>
                </c:pt>
                <c:pt idx="9">
                  <c:v>4.3999999999999997E-2</c:v>
                </c:pt>
                <c:pt idx="10">
                  <c:v>5.2999999999999999E-2</c:v>
                </c:pt>
                <c:pt idx="11">
                  <c:v>5.3999999999999999E-2</c:v>
                </c:pt>
                <c:pt idx="12">
                  <c:v>4.4999999999999998E-2</c:v>
                </c:pt>
                <c:pt idx="13">
                  <c:v>5.0999999999999997E-2</c:v>
                </c:pt>
                <c:pt idx="14">
                  <c:v>4.8000000000000001E-2</c:v>
                </c:pt>
                <c:pt idx="15">
                  <c:v>4.2999999999999997E-2</c:v>
                </c:pt>
                <c:pt idx="16">
                  <c:v>4.8000000000000001E-2</c:v>
                </c:pt>
                <c:pt idx="17">
                  <c:v>4.4999999999999998E-2</c:v>
                </c:pt>
                <c:pt idx="18">
                  <c:v>4.4999999999999998E-2</c:v>
                </c:pt>
                <c:pt idx="19">
                  <c:v>4.5999999999999999E-2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63-42C5-BE9C-73B6664D2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0869264"/>
        <c:axId val="320863456"/>
      </c:barChart>
      <c:catAx>
        <c:axId val="3208692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320863456"/>
        <c:crosses val="autoZero"/>
        <c:auto val="1"/>
        <c:lblAlgn val="ctr"/>
        <c:lblOffset val="100"/>
        <c:noMultiLvlLbl val="0"/>
      </c:catAx>
      <c:valAx>
        <c:axId val="320863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320869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'1ish2'!$B$4</c:f>
              <c:strCache>
                <c:ptCount val="1"/>
                <c:pt idx="0">
                  <c:v>Broj novih korisnika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'1ish2'!$A$5:$A$28</c:f>
              <c:numCache>
                <c:formatCode>0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'1ish2'!$B$5:$B$28</c:f>
              <c:numCache>
                <c:formatCode>0</c:formatCode>
                <c:ptCount val="24"/>
                <c:pt idx="0">
                  <c:v>75</c:v>
                </c:pt>
                <c:pt idx="1">
                  <c:v>162</c:v>
                </c:pt>
                <c:pt idx="2">
                  <c:v>105</c:v>
                </c:pt>
                <c:pt idx="3">
                  <c:v>80</c:v>
                </c:pt>
                <c:pt idx="4">
                  <c:v>154</c:v>
                </c:pt>
                <c:pt idx="5">
                  <c:v>36</c:v>
                </c:pt>
                <c:pt idx="6">
                  <c:v>137</c:v>
                </c:pt>
                <c:pt idx="7">
                  <c:v>94</c:v>
                </c:pt>
                <c:pt idx="8">
                  <c:v>97</c:v>
                </c:pt>
                <c:pt idx="9">
                  <c:v>143</c:v>
                </c:pt>
                <c:pt idx="10">
                  <c:v>59</c:v>
                </c:pt>
                <c:pt idx="11">
                  <c:v>116</c:v>
                </c:pt>
                <c:pt idx="12">
                  <c:v>166</c:v>
                </c:pt>
                <c:pt idx="13">
                  <c:v>11</c:v>
                </c:pt>
                <c:pt idx="14">
                  <c:v>135</c:v>
                </c:pt>
                <c:pt idx="15">
                  <c:v>92</c:v>
                </c:pt>
                <c:pt idx="16">
                  <c:v>88</c:v>
                </c:pt>
                <c:pt idx="17">
                  <c:v>142</c:v>
                </c:pt>
                <c:pt idx="18">
                  <c:v>20</c:v>
                </c:pt>
                <c:pt idx="19">
                  <c:v>10</c:v>
                </c:pt>
                <c:pt idx="20">
                  <c:v>47</c:v>
                </c:pt>
                <c:pt idx="21">
                  <c:v>22</c:v>
                </c:pt>
                <c:pt idx="22">
                  <c:v>93</c:v>
                </c:pt>
                <c:pt idx="23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B2-4A9D-8515-96B49DB74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9222576"/>
        <c:axId val="579231696"/>
      </c:barChart>
      <c:catAx>
        <c:axId val="5792225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r-HR"/>
                  <a:t>Redni</a:t>
                </a:r>
                <a:r>
                  <a:rPr lang="hr-HR" baseline="0"/>
                  <a:t> broj fitness kluba</a:t>
                </a:r>
                <a:endParaRPr lang="hr-H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579231696"/>
        <c:crosses val="autoZero"/>
        <c:auto val="1"/>
        <c:lblAlgn val="ctr"/>
        <c:lblOffset val="100"/>
        <c:noMultiLvlLbl val="0"/>
      </c:catAx>
      <c:valAx>
        <c:axId val="57923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r-HR"/>
                  <a:t>Broj</a:t>
                </a:r>
                <a:r>
                  <a:rPr lang="hr-HR" baseline="0"/>
                  <a:t> novih korisnika</a:t>
                </a:r>
                <a:endParaRPr lang="hr-H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579222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'3ish1'!$B$4</c:f>
              <c:strCache>
                <c:ptCount val="1"/>
                <c:pt idx="0">
                  <c:v>Broj generiranih leadova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232939632545929"/>
                  <c:y val="-9.010571595217266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r-Latn-RS"/>
                </a:p>
              </c:txPr>
            </c:trendlineLbl>
          </c:trendline>
          <c:xVal>
            <c:numRef>
              <c:f>'3ish1'!$A$5:$A$25</c:f>
              <c:numCache>
                <c:formatCode>0.00</c:formatCode>
                <c:ptCount val="21"/>
                <c:pt idx="0">
                  <c:v>1.4</c:v>
                </c:pt>
                <c:pt idx="1">
                  <c:v>1.5</c:v>
                </c:pt>
                <c:pt idx="2">
                  <c:v>2</c:v>
                </c:pt>
                <c:pt idx="3">
                  <c:v>2.1</c:v>
                </c:pt>
                <c:pt idx="4">
                  <c:v>2.4</c:v>
                </c:pt>
                <c:pt idx="5">
                  <c:v>1.9</c:v>
                </c:pt>
                <c:pt idx="6">
                  <c:v>2.2000000000000002</c:v>
                </c:pt>
                <c:pt idx="7">
                  <c:v>2.6</c:v>
                </c:pt>
                <c:pt idx="8">
                  <c:v>2.2999999999999998</c:v>
                </c:pt>
                <c:pt idx="9">
                  <c:v>2</c:v>
                </c:pt>
                <c:pt idx="10">
                  <c:v>2.1</c:v>
                </c:pt>
                <c:pt idx="11">
                  <c:v>1.8</c:v>
                </c:pt>
                <c:pt idx="12">
                  <c:v>2.5</c:v>
                </c:pt>
                <c:pt idx="13">
                  <c:v>2.7</c:v>
                </c:pt>
                <c:pt idx="14">
                  <c:v>2.8</c:v>
                </c:pt>
                <c:pt idx="15">
                  <c:v>2.2000000000000002</c:v>
                </c:pt>
                <c:pt idx="16">
                  <c:v>2.4</c:v>
                </c:pt>
                <c:pt idx="17">
                  <c:v>2.6</c:v>
                </c:pt>
                <c:pt idx="18">
                  <c:v>2.1</c:v>
                </c:pt>
                <c:pt idx="19">
                  <c:v>2</c:v>
                </c:pt>
                <c:pt idx="20">
                  <c:v>2.2999999999999998</c:v>
                </c:pt>
              </c:numCache>
            </c:numRef>
          </c:xVal>
          <c:yVal>
            <c:numRef>
              <c:f>'3ish1'!$B$5:$B$25</c:f>
              <c:numCache>
                <c:formatCode>General</c:formatCode>
                <c:ptCount val="21"/>
                <c:pt idx="0">
                  <c:v>80</c:v>
                </c:pt>
                <c:pt idx="1">
                  <c:v>77</c:v>
                </c:pt>
                <c:pt idx="2">
                  <c:v>90</c:v>
                </c:pt>
                <c:pt idx="3">
                  <c:v>95</c:v>
                </c:pt>
                <c:pt idx="4">
                  <c:v>100</c:v>
                </c:pt>
                <c:pt idx="5">
                  <c:v>82</c:v>
                </c:pt>
                <c:pt idx="6">
                  <c:v>92</c:v>
                </c:pt>
                <c:pt idx="7">
                  <c:v>105</c:v>
                </c:pt>
                <c:pt idx="8">
                  <c:v>98</c:v>
                </c:pt>
                <c:pt idx="9">
                  <c:v>86</c:v>
                </c:pt>
                <c:pt idx="10">
                  <c:v>90</c:v>
                </c:pt>
                <c:pt idx="11">
                  <c:v>80</c:v>
                </c:pt>
                <c:pt idx="12">
                  <c:v>104</c:v>
                </c:pt>
                <c:pt idx="13">
                  <c:v>110</c:v>
                </c:pt>
                <c:pt idx="14">
                  <c:v>115</c:v>
                </c:pt>
                <c:pt idx="15">
                  <c:v>94</c:v>
                </c:pt>
                <c:pt idx="16">
                  <c:v>100</c:v>
                </c:pt>
                <c:pt idx="17">
                  <c:v>108</c:v>
                </c:pt>
                <c:pt idx="18">
                  <c:v>92</c:v>
                </c:pt>
                <c:pt idx="19">
                  <c:v>88</c:v>
                </c:pt>
                <c:pt idx="20">
                  <c:v>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6B-476B-B65E-516D801C5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874544"/>
        <c:axId val="741291008"/>
      </c:scatterChart>
      <c:valAx>
        <c:axId val="320874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741291008"/>
        <c:crosses val="autoZero"/>
        <c:crossBetween val="midCat"/>
      </c:valAx>
      <c:valAx>
        <c:axId val="74129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3208745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497205</xdr:colOff>
      <xdr:row>1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C206F1-CCE1-4E5B-88E9-8F5AFFEAC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25930" cy="4984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457200</xdr:colOff>
      <xdr:row>1</xdr:row>
      <xdr:rowOff>57151</xdr:rowOff>
    </xdr:from>
    <xdr:to>
      <xdr:col>19</xdr:col>
      <xdr:colOff>167926</xdr:colOff>
      <xdr:row>13</xdr:row>
      <xdr:rowOff>8027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9EA153-5CF0-0ADE-98C3-8616C191E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1650" y="241301"/>
          <a:ext cx="7406926" cy="216702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279400</xdr:colOff>
      <xdr:row>2</xdr:row>
      <xdr:rowOff>142138</xdr:rowOff>
    </xdr:from>
    <xdr:to>
      <xdr:col>14</xdr:col>
      <xdr:colOff>485347</xdr:colOff>
      <xdr:row>8</xdr:row>
      <xdr:rowOff>154568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E73D4B-D4F5-C5F8-3889-FE3A77085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0" y="510438"/>
          <a:ext cx="5933647" cy="11490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598682</xdr:colOff>
      <xdr:row>1</xdr:row>
      <xdr:rowOff>87807</xdr:rowOff>
    </xdr:from>
    <xdr:to>
      <xdr:col>18</xdr:col>
      <xdr:colOff>155347</xdr:colOff>
      <xdr:row>11</xdr:row>
      <xdr:rowOff>158751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4820BE-ADC1-B192-0B92-438239568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29282" y="271957"/>
          <a:ext cx="7481465" cy="1918794"/>
        </a:xfrm>
        <a:prstGeom prst="rect">
          <a:avLst/>
        </a:prstGeom>
      </xdr:spPr>
    </xdr:pic>
    <xdr:clientData/>
  </xdr:twoCellAnchor>
  <xdr:twoCellAnchor editAs="oneCell">
    <xdr:from>
      <xdr:col>10</xdr:col>
      <xdr:colOff>222250</xdr:colOff>
      <xdr:row>12</xdr:row>
      <xdr:rowOff>146978</xdr:rowOff>
    </xdr:from>
    <xdr:to>
      <xdr:col>17</xdr:col>
      <xdr:colOff>572135</xdr:colOff>
      <xdr:row>25</xdr:row>
      <xdr:rowOff>100329</xdr:rowOff>
    </xdr:to>
    <xdr:pic>
      <xdr:nvPicPr>
        <xdr:cNvPr id="8" name="Picture 14">
          <a:extLst>
            <a:ext uri="{FF2B5EF4-FFF2-40B4-BE49-F238E27FC236}">
              <a16:creationId xmlns:a16="http://schemas.microsoft.com/office/drawing/2014/main" id="{BA0F8AF1-FA55-458F-9239-60B2A567F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0" y="2363128"/>
          <a:ext cx="4617085" cy="234730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857250</xdr:colOff>
      <xdr:row>2</xdr:row>
      <xdr:rowOff>75973</xdr:rowOff>
    </xdr:from>
    <xdr:to>
      <xdr:col>16</xdr:col>
      <xdr:colOff>574361</xdr:colOff>
      <xdr:row>15</xdr:row>
      <xdr:rowOff>170358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54B967-F14C-ED83-D88E-7D92D378D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30900" y="444273"/>
          <a:ext cx="7959411" cy="248833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2136562</xdr:colOff>
      <xdr:row>1</xdr:row>
      <xdr:rowOff>114300</xdr:rowOff>
    </xdr:from>
    <xdr:to>
      <xdr:col>15</xdr:col>
      <xdr:colOff>183924</xdr:colOff>
      <xdr:row>9</xdr:row>
      <xdr:rowOff>107236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278601-868E-70B1-26B0-B1699C181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91162" y="298450"/>
          <a:ext cx="7858112" cy="1650286"/>
        </a:xfrm>
        <a:prstGeom prst="rect">
          <a:avLst/>
        </a:prstGeom>
      </xdr:spPr>
    </xdr:pic>
    <xdr:clientData/>
  </xdr:twoCellAnchor>
  <xdr:twoCellAnchor editAs="oneCell">
    <xdr:from>
      <xdr:col>7</xdr:col>
      <xdr:colOff>311150</xdr:colOff>
      <xdr:row>9</xdr:row>
      <xdr:rowOff>120650</xdr:rowOff>
    </xdr:from>
    <xdr:to>
      <xdr:col>16</xdr:col>
      <xdr:colOff>189695</xdr:colOff>
      <xdr:row>31</xdr:row>
      <xdr:rowOff>135734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522C0C-5661-2C49-DC23-C0ABA71E6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99700" y="1962150"/>
          <a:ext cx="5364945" cy="406638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154677</xdr:rowOff>
    </xdr:from>
    <xdr:to>
      <xdr:col>21</xdr:col>
      <xdr:colOff>628650</xdr:colOff>
      <xdr:row>13</xdr:row>
      <xdr:rowOff>34189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D59E44-F8AF-0076-A1A9-0AA7DC6144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010" r="5026"/>
        <a:stretch/>
      </xdr:blipFill>
      <xdr:spPr>
        <a:xfrm>
          <a:off x="7385050" y="154677"/>
          <a:ext cx="9493250" cy="2273462"/>
        </a:xfrm>
        <a:prstGeom prst="rect">
          <a:avLst/>
        </a:prstGeom>
      </xdr:spPr>
    </xdr:pic>
    <xdr:clientData/>
  </xdr:twoCellAnchor>
  <xdr:twoCellAnchor editAs="oneCell">
    <xdr:from>
      <xdr:col>12</xdr:col>
      <xdr:colOff>444501</xdr:colOff>
      <xdr:row>12</xdr:row>
      <xdr:rowOff>182261</xdr:rowOff>
    </xdr:from>
    <xdr:to>
      <xdr:col>21</xdr:col>
      <xdr:colOff>39999</xdr:colOff>
      <xdr:row>35</xdr:row>
      <xdr:rowOff>8814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8FB2883-F0C8-2E7F-1F6E-D2DFF9AE0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22001" y="2392061"/>
          <a:ext cx="5367648" cy="40620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</xdr:rowOff>
    </xdr:from>
    <xdr:to>
      <xdr:col>12</xdr:col>
      <xdr:colOff>7409</xdr:colOff>
      <xdr:row>88</xdr:row>
      <xdr:rowOff>114300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129CCD2-5568-4167-B059-E047280D3E52}"/>
            </a:ext>
          </a:extLst>
        </xdr:cNvPr>
        <xdr:cNvSpPr txBox="1"/>
      </xdr:nvSpPr>
      <xdr:spPr>
        <a:xfrm>
          <a:off x="609600" y="184151"/>
          <a:ext cx="6713009" cy="161353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hr-HR" sz="1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FORMULE</a:t>
          </a:r>
          <a:endParaRPr lang="en-US" sz="1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hr-HR" sz="2800" b="1">
            <a:effectLst/>
          </a:endParaRPr>
        </a:p>
        <a:p>
          <a:r>
            <a:rPr lang="hr-HR" sz="1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ISHOD</a:t>
          </a:r>
          <a:endParaRPr lang="hr-HR" sz="2800" b="1">
            <a:effectLst/>
          </a:endParaRPr>
        </a:p>
        <a:p>
          <a:r>
            <a:rPr lang="hr-H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hr-HR" sz="1600">
            <a:effectLst/>
          </a:endParaRPr>
        </a:p>
        <a:p>
          <a:r>
            <a:rPr lang="hr-H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OSNOVNI POJMOVI U STATISTICI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Podjela obilježja: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nominalna, redoslijedna, omjerna i intervalna</a:t>
          </a:r>
          <a:endParaRPr lang="hr-HR" sz="1600">
            <a:effectLst/>
          </a:endParaRPr>
        </a:p>
        <a:p>
          <a:r>
            <a:rPr lang="hr-H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hr-HR" sz="1600">
            <a:effectLst/>
          </a:endParaRPr>
        </a:p>
        <a:p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GRUPIRANJE HISTOGRAM</a:t>
          </a:r>
          <a:endParaRPr lang="hr-HR" sz="1600">
            <a:effectLst/>
          </a:endParaRPr>
        </a:p>
        <a:p>
          <a:pPr eaLnBrk="1" fontAlgn="auto" latinLnBrk="0" hangingPunct="1"/>
          <a:r>
            <a:rPr lang="hr-H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Ako nema </a:t>
          </a:r>
          <a:r>
            <a:rPr lang="hr-HR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Data Analysis</a:t>
          </a:r>
          <a:r>
            <a:rPr lang="hr-H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kliknemo na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Datoteka (Files) – Mogućnosti (Options)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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otvaraju se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Mogućnosti programa Excel (Excel Options)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tamo izaberemo opciju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Dodaci (Add-Ins)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 kliknemo na dodatak koji želimo: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Skup alata za analizu (Analysis ToolPak)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Skup alata za analizu – VBA (Analysis ToolPak – VBA)</a:t>
          </a:r>
          <a:endParaRPr lang="hr-HR" sz="1600">
            <a:effectLst/>
          </a:endParaRPr>
        </a:p>
        <a:p>
          <a:r>
            <a:rPr lang="hr-H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</a:t>
          </a:r>
          <a:endParaRPr lang="hr-HR" sz="1600">
            <a:effectLst/>
          </a:endParaRPr>
        </a:p>
        <a:p>
          <a:r>
            <a:rPr lang="hr-HR" sz="1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ISHOD</a:t>
          </a:r>
          <a:endParaRPr lang="hr-HR" sz="2800">
            <a:effectLst/>
          </a:endParaRPr>
        </a:p>
        <a:p>
          <a:r>
            <a:rPr lang="hr-H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SREDNJE VRIJEDNOSTI I MJERE DISPERZIJE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prosjek = aritmetička sredina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=AVERAGE( : )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apsolutna mjera disperzije = standardna devijacija = prosječno odstupanje od prosjeka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=STDEVP( : ) 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relativna mjera disperzije = koeficijent varijacije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=STDEVP( : )/AVERAGE( : )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</a:t>
          </a:r>
          <a:endParaRPr lang="hr-HR" sz="1600">
            <a:effectLst/>
          </a:endParaRPr>
        </a:p>
        <a:p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hr-HR" sz="1600">
            <a:effectLst/>
          </a:endParaRPr>
        </a:p>
        <a:p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 &lt; 30 % - varijabilnost slaba</a:t>
          </a:r>
          <a:endParaRPr lang="hr-HR" sz="1600">
            <a:effectLst/>
          </a:endParaRPr>
        </a:p>
        <a:p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30 % ≤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V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≤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50 % varijabilnost je umjerena</a:t>
          </a:r>
          <a:endParaRPr lang="hr-HR" sz="1600">
            <a:effectLst/>
          </a:endParaRPr>
        </a:p>
        <a:p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 &gt; 50 % varijabilnost je jaka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medijan = iznos koji dijeli u omjeru 1:1 = 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=MEDIAN( : ) 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5. mod = najčešća vrijednost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=MODE( : ) 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6. Raspon varijacije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=max( : )-min( : ) 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7. donji kvartil =  vrijednost koja niz dijeli u omjeru 1:3 = q1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=quartile( : ;1)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8. gornji kvartil vrijednost koja niz dijeli u omjeru 3:1 = q3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=quartile( : ;3)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9. apsolutna mjera disperzije središnjih 50% = interkvartil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=q3-q1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10. relativna mjera disperzije središnjih 50% = koeficijent kvartilne devijacije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=(q3-q1)/(q3+q1) =Vq</a:t>
          </a:r>
          <a:endParaRPr lang="hr-HR" sz="1600">
            <a:effectLst/>
          </a:endParaRPr>
        </a:p>
        <a:p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Vq &lt; 0,2 - varijabilnost slaba</a:t>
          </a:r>
          <a:endParaRPr lang="hr-HR" sz="1600">
            <a:effectLst/>
          </a:endParaRPr>
        </a:p>
        <a:p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0,2 ≤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V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≤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0,3 varijabilnost je umjerena</a:t>
          </a:r>
          <a:endParaRPr lang="hr-HR" sz="1600">
            <a:effectLst/>
          </a:endParaRPr>
        </a:p>
        <a:p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 &gt; 0,3 varijabilnost je jaka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11. vrijednost koja odvaja p% najnižih ili q% najviših(p=100-q)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=PERCENTILE( : ;p%)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12. geometrijska sredina = prosječna promjena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=GEOMEAN( : ) 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13. harmonijska sredina = prosječno vrijeme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=HARMEAN( : ) 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14. Koeficijent zaobljenosti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=KURT( : )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15. Koeficijent asimetrije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=SKEW( : )</a:t>
          </a:r>
          <a:endParaRPr lang="hr-HR" sz="1600">
            <a:effectLst/>
          </a:endParaRPr>
        </a:p>
        <a:p>
          <a:pPr eaLnBrk="1" fontAlgn="auto" latinLnBrk="0" hangingPunct="1"/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hr-HR" sz="1600">
            <a:effectLst/>
          </a:endParaRPr>
        </a:p>
        <a:p>
          <a:pPr eaLnBrk="1" fontAlgn="auto" latinLnBrk="0" hangingPunct="1"/>
          <a:r>
            <a:rPr lang="hr-HR" sz="1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ISHOD</a:t>
          </a:r>
          <a:endParaRPr lang="hr-HR" sz="2800">
            <a:effectLst/>
          </a:endParaRPr>
        </a:p>
        <a:p>
          <a:pPr eaLnBrk="1" fontAlgn="auto" latinLnBrk="0" hangingPunct="1"/>
          <a:r>
            <a:rPr lang="hr-H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Pearsonov koeficijent linearne korelacije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=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PEARSON( : ; : )</a:t>
          </a:r>
          <a:endParaRPr lang="hr-HR" sz="1600">
            <a:effectLst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|r|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&lt; 0,2 korelacija je neznatna</a:t>
          </a:r>
          <a:endParaRPr lang="hr-HR" sz="1600">
            <a:effectLst/>
          </a:endParaRPr>
        </a:p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0,2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≤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|r|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&lt; 0,3 korelacija je slaba</a:t>
          </a:r>
          <a:endParaRPr lang="hr-HR" sz="1600">
            <a:effectLst/>
          </a:endParaRPr>
        </a:p>
        <a:p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0,3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≤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|r|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&lt; 0,5 korelacija je umjerena</a:t>
          </a:r>
          <a:endParaRPr lang="hr-HR" sz="1600">
            <a:effectLst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|r|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&gt; 0,5 korelacija je jaka</a:t>
          </a:r>
          <a:endParaRPr lang="hr-HR" sz="1600">
            <a:effectLst/>
          </a:endParaRPr>
        </a:p>
        <a:p>
          <a:r>
            <a:rPr lang="hr-H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REGRESIJSKI MODELI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hr-H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hr-HR" sz="1600">
            <a:effectLst/>
          </a:endParaRPr>
        </a:p>
        <a:p>
          <a:r>
            <a:rPr lang="hr-H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LINEARNI MODEL	</a:t>
          </a:r>
          <a:r>
            <a:rPr lang="hr-HR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y=bx+a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= ___ Kad bi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x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bio 0, možemo očekivati da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bude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jedinica.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 = ___ Kad bi se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x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povećao za 1 jedinicu, možemo očekivati </a:t>
          </a:r>
          <a:r>
            <a:rPr lang="hr-HR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povećanje/smanjenje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za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jedinica.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hr-HR" sz="1600">
            <a:effectLst/>
          </a:endParaRPr>
        </a:p>
        <a:p>
          <a:r>
            <a:rPr lang="hr-H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EKSPONENCIJALNI MODEL		</a:t>
          </a:r>
          <a:r>
            <a:rPr lang="hr-HR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y=a*e^(cx)</a:t>
          </a:r>
          <a:r>
            <a:rPr lang="hr-H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= ___ Kad bi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x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bio 0, možemo očekivati da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bude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jedinica.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 = __ Kad bi se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x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povećao za 1 jedinicu, možemo očekivati </a:t>
          </a:r>
          <a:r>
            <a:rPr lang="hr-HR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povećanje/smanjenje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za c%.</a:t>
          </a:r>
          <a:endParaRPr lang="hr-HR" sz="1600">
            <a:effectLst/>
          </a:endParaRPr>
        </a:p>
        <a:p>
          <a:r>
            <a:rPr lang="hr-H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Napomena: ako je c &gt; 0,05 tada računamo </a:t>
          </a:r>
          <a:r>
            <a:rPr lang="hr-HR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b=exp(c)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(na 4 decimale)</a:t>
          </a:r>
          <a:r>
            <a:rPr lang="hr-H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</a:t>
          </a:r>
          <a:r>
            <a:rPr lang="hr-H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zapisati</a:t>
          </a:r>
          <a:r>
            <a:rPr lang="hr-H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	</a:t>
          </a:r>
          <a:r>
            <a:rPr lang="hr-HR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y=a*b^x</a:t>
          </a:r>
          <a:endParaRPr lang="hr-HR" sz="1600">
            <a:effectLst/>
          </a:endParaRPr>
        </a:p>
        <a:p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 = (b-1)*100%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 = __ Kad bi se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x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povećao za 1 jedinicu, možemo očekivati </a:t>
          </a:r>
          <a:r>
            <a:rPr lang="hr-HR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povećanje/smanjenje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za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%.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hr-HR" sz="1600">
            <a:effectLst/>
          </a:endParaRPr>
        </a:p>
        <a:p>
          <a:r>
            <a:rPr lang="hr-H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MODEL POTENCIJE, SNAGE, DVOSTRUKOLOGARITAMSKI (POWER, POTENCIJA, SNAGA) </a:t>
          </a:r>
          <a:r>
            <a:rPr lang="hr-HR" sz="11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y=a*x^b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= ____ Kad bi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x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bio 1 jedinica, možemo očekivati da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bude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jedinica.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 =__ Kad bi se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x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povećao za 1%, možemo očekivati </a:t>
          </a:r>
          <a:r>
            <a:rPr lang="hr-HR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povećanje/smanjenje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za b%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hr-HR" sz="1600">
            <a:effectLst/>
          </a:endParaRPr>
        </a:p>
        <a:p>
          <a:r>
            <a:rPr lang="hr-H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REPREZENTATIVNOST</a:t>
          </a:r>
          <a:endParaRPr lang="hr-HR" sz="1600">
            <a:effectLst/>
          </a:endParaRPr>
        </a:p>
        <a:p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R^2 % veze između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x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 </a:t>
          </a:r>
          <a:r>
            <a:rPr lang="hr-H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objašnjeno je </a:t>
          </a:r>
          <a:r>
            <a:rPr lang="hr-HR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linearnim/eksponencijalnim/potencija</a:t>
          </a:r>
          <a:r>
            <a:rPr lang="hr-H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modelom.</a:t>
          </a:r>
          <a:endParaRPr lang="hr-HR" sz="1600">
            <a:effectLst/>
          </a:endParaRPr>
        </a:p>
        <a:p>
          <a:endParaRPr lang="en-US" sz="16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hr-HR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hr-H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twoCellAnchor>
  <xdr:twoCellAnchor>
    <xdr:from>
      <xdr:col>1</xdr:col>
      <xdr:colOff>25400</xdr:colOff>
      <xdr:row>89</xdr:row>
      <xdr:rowOff>152397</xdr:rowOff>
    </xdr:from>
    <xdr:to>
      <xdr:col>12</xdr:col>
      <xdr:colOff>44450</xdr:colOff>
      <xdr:row>234</xdr:row>
      <xdr:rowOff>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11">
              <a:extLst>
                <a:ext uri="{FF2B5EF4-FFF2-40B4-BE49-F238E27FC236}">
                  <a16:creationId xmlns:a16="http://schemas.microsoft.com/office/drawing/2014/main" id="{4E4BD580-B530-450C-85F9-E549893FB6CF}"/>
                </a:ext>
              </a:extLst>
            </xdr:cNvPr>
            <xdr:cNvSpPr txBox="1"/>
          </xdr:nvSpPr>
          <xdr:spPr>
            <a:xfrm>
              <a:off x="635000" y="16592547"/>
              <a:ext cx="6724650" cy="26549353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800" b="1"/>
                <a:t>4. ISHOD</a:t>
              </a:r>
              <a:r>
                <a:rPr lang="en-US" sz="1800" b="1" baseline="0"/>
                <a:t> </a:t>
              </a:r>
            </a:p>
            <a:p>
              <a:endParaRPr lang="en-US" sz="1800" b="1" baseline="0"/>
            </a:p>
            <a:p>
              <a:r>
                <a:rPr lang="en-US" sz="1800" b="1" baseline="0"/>
                <a:t>TREND MODELI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LINEARNI MODEL	y=bx+a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x=0 u ishodišnoj ____ </a:t>
              </a:r>
              <a:r>
                <a:rPr lang="hr-HR" sz="1100" b="1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godini/mjesecu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jedinica za x je jedna </a:t>
              </a:r>
              <a:r>
                <a:rPr lang="hr-HR" sz="1100" b="1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godina/mjesec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jedinica za y je </a:t>
              </a:r>
              <a:r>
                <a:rPr lang="hr-HR" sz="1100" b="1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1/1000/milijun</a:t>
              </a:r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hr-HR" sz="1100" b="1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EUR, tona, proizvoda, komada...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 = ____ Trend vrijednost za y u ishodišnoj _____ godini iznosi a jedinica.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 = ____ U promatranom razdoblju y prosječno se godišnje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povećavao/smanjivao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za b jedinica.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EKSPONENCIJALNI MODEL	y=a*e^(cx)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x=0 u ishodišnoj _____ </a:t>
              </a:r>
              <a:r>
                <a:rPr lang="hr-HR" sz="1100" b="1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godini/mjesecu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jedinica za x je jedna </a:t>
              </a:r>
              <a:r>
                <a:rPr lang="hr-HR" sz="1100" b="1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godina/mjesec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jedinica za y je </a:t>
              </a:r>
              <a:r>
                <a:rPr lang="hr-HR" sz="1100" b="1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1/1000/milijun</a:t>
              </a:r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hr-HR" sz="1100" b="1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EUR, tona, proizvoda, komada...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 = ____Trend vrijednost za y u ishodišnoj ____ godini iznosi a jedinica.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c = ____U promatranom razdoblju y prosječno se godišnje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povećavao/smanjivao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za c*100%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Napomena: Ako je c &gt; 0,05 trebamo izračunati b=exp(c) (na 4 decimale) i zapisati u formatu y=a*b^x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s=(b-1)*100%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REPREZENTATIVNOST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R^2 % periodičnih promjena y objašnjeno je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linearnim/eksponencijalnim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modelom.</a:t>
              </a:r>
            </a:p>
            <a:p>
              <a:endParaRPr lang="en-US" sz="1100"/>
            </a:p>
            <a:p>
              <a:r>
                <a:rPr lang="hr-HR" sz="18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INDEKSI:</a:t>
              </a:r>
              <a:endParaRPr lang="hr-HR" sz="1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1. APSOLUTNE VRIJEDNOSTI (Yt) → VERIŽNI INDEKSI (Vt)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V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2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2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*100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2. VERIŽNI INDEKSI (Vt) → APSOLUTNE VRIJEDNOSTI (Yt)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↑ 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t+1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/V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t+1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*100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↓ 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t-1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*V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/100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3. APSOLUTNE VRIJEDNOSTI (Yt) → BAZNI  INDEKSI (It ____=100)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(F4)*100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4. BAZNI  INDEKSI (It ____=100) → APSOLUTNE VRIJEDNOSTI (Yt)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*100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(F4)*I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/100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5. BAZNI  INDEKSI (It ____=100) → VERIŽNI INDEKSI (Vt)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V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2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2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*100 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6. VERIŽNI INDEKSI (Vt) → BAZNI  INDEKSI (It ____=100)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↑ 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t+1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/V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t+1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*100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↓ 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t-1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*V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/100	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7. BAZNI  INDEKSI (It ____=100) → BAZNI  INDEKSI (It ____=100)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 baseline="30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N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 baseline="30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S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</a:t>
              </a:r>
              <a:r>
                <a:rPr lang="hr-HR" sz="1100" baseline="30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S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(F4)*100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SKUPNI INDEKSI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1. Za koliko su se promijenile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cijene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..., računajući uz neizmjenjene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količine iz početne godine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?</a:t>
              </a: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hr-HR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</m:t>
                    </m:r>
                    <m:r>
                      <a:rPr lang="hr-HR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(</m:t>
                    </m:r>
                    <m:r>
                      <a:rPr lang="hr-HR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𝑞</m:t>
                    </m:r>
                    <m:r>
                      <a:rPr lang="hr-HR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0)= </m:t>
                    </m:r>
                    <m:f>
                      <m:fPr>
                        <m:ctrlPr>
                          <a:rPr lang="hr-HR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nary>
                          <m:naryPr>
                            <m:chr m:val="∑"/>
                            <m:subHide m:val="on"/>
                            <m:supHide m:val="on"/>
                            <m:ctrlPr>
                              <a:rPr lang="hr-HR" sz="11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/>
                          <m:sup/>
                          <m:e>
                            <m:sSub>
                              <m:sSubPr>
                                <m:ctrlPr>
                                  <a:rPr lang="hr-HR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hr-HR" sz="11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∙</m:t>
                            </m:r>
                            <m:sSub>
                              <m:sSubPr>
                                <m:ctrlPr>
                                  <a:rPr lang="hr-HR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𝑞</m:t>
                                </m:r>
                              </m:e>
                              <m:sub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0</m:t>
                                </m:r>
                              </m:sub>
                            </m:sSub>
                          </m:e>
                        </m:nary>
                      </m:num>
                      <m:den>
                        <m:nary>
                          <m:naryPr>
                            <m:chr m:val="∑"/>
                            <m:subHide m:val="on"/>
                            <m:supHide m:val="on"/>
                            <m:ctrlPr>
                              <a:rPr lang="hr-HR" sz="11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/>
                          <m:sup/>
                          <m:e>
                            <m:sSub>
                              <m:sSubPr>
                                <m:ctrlPr>
                                  <a:rPr lang="hr-HR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0</m:t>
                                </m:r>
                              </m:sub>
                            </m:sSub>
                            <m:r>
                              <a:rPr lang="hr-HR" sz="11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∙</m:t>
                            </m:r>
                            <m:sSub>
                              <m:sSubPr>
                                <m:ctrlPr>
                                  <a:rPr lang="hr-HR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𝑞</m:t>
                                </m:r>
                              </m:e>
                              <m:sub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0</m:t>
                                </m:r>
                              </m:sub>
                            </m:sSub>
                          </m:e>
                        </m:nary>
                      </m:den>
                    </m:f>
                  </m:oMath>
                </m:oMathPara>
              </a14:m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2. Za koliko su se promijenile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cijene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..., računajući uz neizmjenjene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količine iz konačne godine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?</a:t>
              </a: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hr-HR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</m:t>
                    </m:r>
                    <m:r>
                      <a:rPr lang="hr-HR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(</m:t>
                    </m:r>
                    <m:r>
                      <a:rPr lang="hr-HR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𝑞</m:t>
                    </m:r>
                    <m:r>
                      <a:rPr lang="hr-BA" sz="11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1</m:t>
                    </m:r>
                    <m:r>
                      <a:rPr lang="hr-HR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)= </m:t>
                    </m:r>
                    <m:f>
                      <m:fPr>
                        <m:ctrlPr>
                          <a:rPr lang="hr-HR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nary>
                          <m:naryPr>
                            <m:chr m:val="∑"/>
                            <m:subHide m:val="on"/>
                            <m:supHide m:val="on"/>
                            <m:ctrlPr>
                              <a:rPr lang="hr-HR" sz="11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/>
                          <m:sup/>
                          <m:e>
                            <m:sSub>
                              <m:sSubPr>
                                <m:ctrlPr>
                                  <a:rPr lang="hr-HR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hr-HR" sz="11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∙</m:t>
                            </m:r>
                            <m:sSub>
                              <m:sSubPr>
                                <m:ctrlPr>
                                  <a:rPr lang="hr-HR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𝑞</m:t>
                                </m:r>
                              </m:e>
                              <m:sub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</m:sub>
                            </m:sSub>
                          </m:e>
                        </m:nary>
                      </m:num>
                      <m:den>
                        <m:nary>
                          <m:naryPr>
                            <m:chr m:val="∑"/>
                            <m:subHide m:val="on"/>
                            <m:supHide m:val="on"/>
                            <m:ctrlPr>
                              <a:rPr lang="hr-HR" sz="11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/>
                          <m:sup/>
                          <m:e>
                            <m:sSub>
                              <m:sSubPr>
                                <m:ctrlPr>
                                  <a:rPr lang="hr-HR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0</m:t>
                                </m:r>
                              </m:sub>
                            </m:sSub>
                            <m:r>
                              <a:rPr lang="hr-HR" sz="11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∙</m:t>
                            </m:r>
                            <m:sSub>
                              <m:sSubPr>
                                <m:ctrlPr>
                                  <a:rPr lang="hr-HR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𝑞</m:t>
                                </m:r>
                              </m:e>
                              <m:sub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</m:sub>
                            </m:sSub>
                          </m:e>
                        </m:nary>
                      </m:den>
                    </m:f>
                  </m:oMath>
                </m:oMathPara>
              </a14:m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3. Za koliko su se promijenile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količine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..., računajući uz neizmjenjene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cijene iz početne godine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?</a:t>
              </a: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hr-BA" sz="11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𝑄</m:t>
                    </m:r>
                    <m:r>
                      <a:rPr lang="hr-HR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(</m:t>
                    </m:r>
                    <m:r>
                      <a:rPr lang="hr-BA" sz="11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hr-HR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0)= </m:t>
                    </m:r>
                    <m:f>
                      <m:fPr>
                        <m:ctrlPr>
                          <a:rPr lang="hr-HR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nary>
                          <m:naryPr>
                            <m:chr m:val="∑"/>
                            <m:subHide m:val="on"/>
                            <m:supHide m:val="on"/>
                            <m:ctrlPr>
                              <a:rPr lang="hr-HR" sz="11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/>
                          <m:sup/>
                          <m:e>
                            <m:sSub>
                              <m:sSubPr>
                                <m:ctrlPr>
                                  <a:rPr lang="hr-HR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0</m:t>
                                </m:r>
                              </m:sub>
                            </m:sSub>
                            <m:r>
                              <a:rPr lang="hr-HR" sz="11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∙</m:t>
                            </m:r>
                            <m:sSub>
                              <m:sSubPr>
                                <m:ctrlPr>
                                  <a:rPr lang="hr-HR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𝑞</m:t>
                                </m:r>
                              </m:e>
                              <m:sub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</m:sub>
                            </m:sSub>
                          </m:e>
                        </m:nary>
                      </m:num>
                      <m:den>
                        <m:nary>
                          <m:naryPr>
                            <m:chr m:val="∑"/>
                            <m:subHide m:val="on"/>
                            <m:supHide m:val="on"/>
                            <m:ctrlPr>
                              <a:rPr lang="hr-HR" sz="11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/>
                          <m:sup/>
                          <m:e>
                            <m:sSub>
                              <m:sSubPr>
                                <m:ctrlPr>
                                  <a:rPr lang="hr-HR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0</m:t>
                                </m:r>
                              </m:sub>
                            </m:sSub>
                            <m:r>
                              <a:rPr lang="hr-HR" sz="11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∙</m:t>
                            </m:r>
                            <m:sSub>
                              <m:sSubPr>
                                <m:ctrlPr>
                                  <a:rPr lang="hr-HR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𝑞</m:t>
                                </m:r>
                              </m:e>
                              <m:sub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0</m:t>
                                </m:r>
                              </m:sub>
                            </m:sSub>
                          </m:e>
                        </m:nary>
                      </m:den>
                    </m:f>
                  </m:oMath>
                </m:oMathPara>
              </a14:m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4. Za koliko su se promijenile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količine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..., računajući uz neizmjenjene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cijene iz konačne godine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?</a:t>
              </a: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hr-BA" sz="11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𝑄</m:t>
                    </m:r>
                    <m:d>
                      <m:dPr>
                        <m:ctrlPr>
                          <a:rPr lang="hr-HR" sz="1100" b="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hr-BA" sz="1100" b="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</m:t>
                        </m:r>
                        <m:r>
                          <a:rPr lang="hr-BA" sz="1100" b="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e>
                    </m:d>
                    <m:r>
                      <a:rPr lang="hr-BA" sz="11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hr-HR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nary>
                          <m:naryPr>
                            <m:chr m:val="∑"/>
                            <m:subHide m:val="on"/>
                            <m:supHide m:val="on"/>
                            <m:ctrlPr>
                              <a:rPr lang="hr-HR" sz="11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/>
                          <m:sup/>
                          <m:e>
                            <m:sSub>
                              <m:sSubPr>
                                <m:ctrlPr>
                                  <a:rPr lang="hr-HR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hr-HR" sz="11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∙</m:t>
                            </m:r>
                            <m:sSub>
                              <m:sSubPr>
                                <m:ctrlPr>
                                  <a:rPr lang="hr-HR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𝑞</m:t>
                                </m:r>
                              </m:e>
                              <m:sub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</m:sub>
                            </m:sSub>
                          </m:e>
                        </m:nary>
                      </m:num>
                      <m:den>
                        <m:nary>
                          <m:naryPr>
                            <m:chr m:val="∑"/>
                            <m:subHide m:val="on"/>
                            <m:supHide m:val="on"/>
                            <m:ctrlPr>
                              <a:rPr lang="hr-HR" sz="11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/>
                          <m:sup/>
                          <m:e>
                            <m:sSub>
                              <m:sSubPr>
                                <m:ctrlPr>
                                  <a:rPr lang="hr-HR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hr-HR" sz="11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∙</m:t>
                            </m:r>
                            <m:sSub>
                              <m:sSubPr>
                                <m:ctrlPr>
                                  <a:rPr lang="hr-HR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𝑞</m:t>
                                </m:r>
                              </m:e>
                              <m:sub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0</m:t>
                                </m:r>
                              </m:sub>
                            </m:sSub>
                          </m:e>
                        </m:nary>
                      </m:den>
                    </m:f>
                  </m:oMath>
                </m:oMathPara>
              </a14:m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5. Za koliko su se promijenile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vrijednosti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..., ...?</a:t>
              </a: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hr-BA" sz="11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</m:t>
                    </m:r>
                    <m:r>
                      <a:rPr lang="hr-BA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hr-HR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nary>
                          <m:naryPr>
                            <m:chr m:val="∑"/>
                            <m:subHide m:val="on"/>
                            <m:supHide m:val="on"/>
                            <m:ctrlPr>
                              <a:rPr lang="hr-HR" sz="11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/>
                          <m:sup/>
                          <m:e>
                            <m:sSub>
                              <m:sSubPr>
                                <m:ctrlPr>
                                  <a:rPr lang="hr-HR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hr-BA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hr-BA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hr-HR" sz="11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∙</m:t>
                            </m:r>
                            <m:sSub>
                              <m:sSubPr>
                                <m:ctrlPr>
                                  <a:rPr lang="hr-HR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hr-BA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𝑞</m:t>
                                </m:r>
                              </m:e>
                              <m:sub>
                                <m:r>
                                  <a:rPr lang="hr-BA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</m:sub>
                            </m:sSub>
                          </m:e>
                        </m:nary>
                      </m:num>
                      <m:den>
                        <m:nary>
                          <m:naryPr>
                            <m:chr m:val="∑"/>
                            <m:subHide m:val="on"/>
                            <m:supHide m:val="on"/>
                            <m:ctrlPr>
                              <a:rPr lang="hr-HR" sz="11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/>
                          <m:sup/>
                          <m:e>
                            <m:sSub>
                              <m:sSubPr>
                                <m:ctrlPr>
                                  <a:rPr lang="hr-HR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hr-BA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hr-BA" sz="1100" b="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0</m:t>
                                </m:r>
                              </m:sub>
                            </m:sSub>
                            <m:r>
                              <a:rPr lang="hr-HR" sz="11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∙</m:t>
                            </m:r>
                            <m:sSub>
                              <m:sSubPr>
                                <m:ctrlPr>
                                  <a:rPr lang="hr-HR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hr-BA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𝑞</m:t>
                                </m:r>
                              </m:e>
                              <m:sub>
                                <m:r>
                                  <a:rPr lang="hr-BA" sz="1100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0</m:t>
                                </m:r>
                              </m:sub>
                            </m:sSub>
                          </m:e>
                        </m:nary>
                      </m:den>
                    </m:f>
                  </m:oMath>
                </m:oMathPara>
              </a14:m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REALNE PLAĆE (___=100) = NOMINALNE PLAĆE / BAZNI INDEKSI TROŠKOVA ŽIVOTA*100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INDEKS REALNE PLAĆE (___=100) = BAZNI INDEKS NOMINALNE PLAĆE / BAZNI INDEKSI TROŠKOVA ŽIVOTA*100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en-US" sz="1800" b="1"/>
                <a:t>5. ISHOD</a:t>
              </a:r>
            </a:p>
            <a:p>
              <a:endParaRPr lang="en-US" sz="1800" b="1"/>
            </a:p>
            <a:p>
              <a:r>
                <a:rPr lang="hr-HR" sz="18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Normalna krivulja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Pravilo 68 – 95 – 99,7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=NORM.DIST(X; aritm_sredina;stdev; TRUE)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=NORM.INV(postotak; aritmetička_sredina; stand_devijacija)</a:t>
              </a:r>
              <a:endParaRPr 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US" sz="110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Standardna</a:t>
              </a:r>
              <a:r>
                <a:rPr lang="en-US" sz="1100" baseline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 greška</a:t>
              </a:r>
              <a14:m>
                <m:oMath xmlns:m="http://schemas.openxmlformats.org/officeDocument/2006/math">
                  <m:r>
                    <a:rPr lang="hr-HR" sz="110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hr-HR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hr-HR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𝜎</m:t>
                      </m:r>
                    </m:num>
                    <m:den>
                      <m:rad>
                        <m:radPr>
                          <m:degHide m:val="on"/>
                          <m:ctrlPr>
                            <a:rPr lang="hr-HR" sz="11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radPr>
                        <m:deg/>
                        <m:e>
                          <m:r>
                            <a:rPr lang="hr-HR" sz="11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𝑛</m:t>
                          </m:r>
                        </m:e>
                      </m:rad>
                    </m:den>
                  </m:f>
                </m:oMath>
              </a14:m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Intervali pouzdanosti	</a:t>
              </a:r>
              <a14:m>
                <m:oMath xmlns:m="http://schemas.openxmlformats.org/officeDocument/2006/math">
                  <m:r>
                    <a:rPr lang="hr-HR" sz="110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𝑥</m:t>
                  </m:r>
                  <m:r>
                    <a:rPr lang="hr-HR" sz="110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acc>
                    <m:accPr>
                      <m:chr m:val="̅"/>
                      <m:ctrlPr>
                        <a:rPr lang="hr-HR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accPr>
                    <m:e>
                      <m:r>
                        <a:rPr lang="hr-HR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𝑥</m:t>
                      </m:r>
                    </m:e>
                  </m:acc>
                  <m:r>
                    <a:rPr lang="hr-HR" sz="110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±1.96⋅</m:t>
                  </m:r>
                  <m:f>
                    <m:fPr>
                      <m:ctrlPr>
                        <a:rPr lang="hr-HR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hr-HR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𝜎</m:t>
                      </m:r>
                    </m:num>
                    <m:den>
                      <m:r>
                        <a:rPr lang="hr-HR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√</m:t>
                      </m:r>
                      <m:r>
                        <a:rPr lang="hr-HR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𝑛</m:t>
                      </m:r>
                    </m:den>
                  </m:f>
                </m:oMath>
              </a14:m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endParaRPr 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en-US" sz="1100"/>
            </a:p>
            <a:p>
              <a:endParaRPr lang="en-US" sz="1100"/>
            </a:p>
            <a:p>
              <a:endParaRPr lang="en-US" sz="1100"/>
            </a:p>
            <a:p>
              <a:endParaRPr lang="en-US" sz="1100"/>
            </a:p>
            <a:p>
              <a:endParaRPr lang="en-US" sz="1100"/>
            </a:p>
            <a:p>
              <a:endParaRPr lang="en-US" sz="1100"/>
            </a:p>
            <a:p>
              <a:endParaRPr lang="en-US" sz="1100"/>
            </a:p>
            <a:p>
              <a:endParaRPr lang="en-US" sz="1100"/>
            </a:p>
            <a:p>
              <a:endParaRPr lang="en-US" sz="1100"/>
            </a:p>
            <a:p>
              <a:endParaRPr lang="en-US" sz="1100"/>
            </a:p>
            <a:p>
              <a:endParaRPr lang="en-US" sz="1100"/>
            </a:p>
            <a:p>
              <a:endParaRPr lang="en-US" sz="1100"/>
            </a:p>
            <a:p>
              <a:endParaRPr lang="en-US" sz="1100"/>
            </a:p>
            <a:p>
              <a:r>
                <a:rPr lang="en-US" sz="1800" b="1"/>
                <a:t>6. ISHOD</a:t>
              </a:r>
            </a:p>
            <a:p>
              <a:endParaRPr lang="en-US" sz="1800" b="1"/>
            </a:p>
            <a:p>
              <a:r>
                <a:rPr lang="hr-HR" sz="18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TESTIRANJE HIPOTEZA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Ako nema </a:t>
              </a:r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Data analysis/Analiza podataka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klik na </a:t>
              </a:r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File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– </a:t>
              </a:r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Options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– </a:t>
              </a:r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Add-ins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– </a:t>
              </a:r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Go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–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uključimo </a:t>
              </a:r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Analysis ToolPak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i </a:t>
              </a:r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Analysis ToolPak VBA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/ </a:t>
              </a:r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Skup alata za analizu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i </a:t>
              </a:r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Skup alata za analizu – VBA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.</a:t>
              </a:r>
            </a:p>
            <a:p>
              <a:endParaRPr lang="hr-BA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BA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 &gt; 0.05 H0 se ne odbacuje</a:t>
              </a:r>
              <a:endParaRPr lang="hr-HR">
                <a:effectLst/>
              </a:endParaRPr>
            </a:p>
            <a:p>
              <a:r>
                <a:rPr lang="hr-BA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 &lt; 0.05</a:t>
              </a:r>
              <a:r>
                <a:rPr lang="hr-BA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H0 se odbacuje i H1 podržava</a:t>
              </a:r>
              <a:endParaRPr lang="hr-HR">
                <a:effectLst/>
              </a:endParaRPr>
            </a:p>
            <a:p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1a. testiranje hipoteze o aritmetičkoj sredini – dvosmjerni test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=ZTEST( 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=1- ZTEST( 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=2*MIN( 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1b. testiranje hipoteze o aritmetičkoj sredini – jednosmjerni test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=ZTEST( 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=1- ZTEST( 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=MIN( 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2. Testiranje hipoteze o razlici aritmetičkih sredina dvaju uzoraka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DATA (PODACI), DATA ANALYSIS (ANALIZA PODATAKA), 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a. </a:t>
              </a:r>
              <a:r>
                <a:rPr lang="en-GB" sz="110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t-test: Paired two sample for Means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b. </a:t>
              </a:r>
              <a:r>
                <a:rPr lang="en-GB" sz="110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t-test: Two-sample assuming equal Variances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c. t-test: Two-sample assuming unequal Variances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3. Testiranje varijanci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BA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=FTEST( 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4. Testiranje distribucije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=CHITEST( 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5. Testiranje hipoteze o razlici 3 ili više aritmetičkih sredina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DATA - DATA ANALYSIS - ANOVA SINGLE FACTOR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hr-HR" sz="1100"/>
            </a:p>
          </xdr:txBody>
        </xdr:sp>
      </mc:Choice>
      <mc:Fallback xmlns="">
        <xdr:sp macro="" textlink="">
          <xdr:nvSpPr>
            <xdr:cNvPr id="3" name="TextBox 11">
              <a:extLst>
                <a:ext uri="{FF2B5EF4-FFF2-40B4-BE49-F238E27FC236}">
                  <a16:creationId xmlns:a16="http://schemas.microsoft.com/office/drawing/2014/main" id="{4E4BD580-B530-450C-85F9-E549893FB6CF}"/>
                </a:ext>
              </a:extLst>
            </xdr:cNvPr>
            <xdr:cNvSpPr txBox="1"/>
          </xdr:nvSpPr>
          <xdr:spPr>
            <a:xfrm>
              <a:off x="635000" y="16592547"/>
              <a:ext cx="6724650" cy="26549353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800" b="1"/>
                <a:t>4. ISHOD</a:t>
              </a:r>
              <a:r>
                <a:rPr lang="en-US" sz="1800" b="1" baseline="0"/>
                <a:t> </a:t>
              </a:r>
            </a:p>
            <a:p>
              <a:endParaRPr lang="en-US" sz="1800" b="1" baseline="0"/>
            </a:p>
            <a:p>
              <a:r>
                <a:rPr lang="en-US" sz="1800" b="1" baseline="0"/>
                <a:t>TREND MODELI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LINEARNI MODEL	y=bx+a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x=0 u ishodišnoj ____ </a:t>
              </a:r>
              <a:r>
                <a:rPr lang="hr-HR" sz="1100" b="1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godini/mjesecu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jedinica za x je jedna </a:t>
              </a:r>
              <a:r>
                <a:rPr lang="hr-HR" sz="1100" b="1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godina/mjesec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jedinica za y je </a:t>
              </a:r>
              <a:r>
                <a:rPr lang="hr-HR" sz="1100" b="1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1/1000/milijun</a:t>
              </a:r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hr-HR" sz="1100" b="1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EUR, tona, proizvoda, komada...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 = ____ Trend vrijednost za y u ishodišnoj _____ godini iznosi a jedinica.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 = ____ U promatranom razdoblju y prosječno se godišnje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povećavao/smanjivao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za b jedinica.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EKSPONENCIJALNI MODEL	y=a*e^(cx)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x=0 u ishodišnoj _____ </a:t>
              </a:r>
              <a:r>
                <a:rPr lang="hr-HR" sz="1100" b="1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godini/mjesecu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jedinica za x je jedna </a:t>
              </a:r>
              <a:r>
                <a:rPr lang="hr-HR" sz="1100" b="1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godina/mjesec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jedinica za y je </a:t>
              </a:r>
              <a:r>
                <a:rPr lang="hr-HR" sz="1100" b="1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1/1000/milijun</a:t>
              </a:r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hr-HR" sz="1100" b="1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EUR, tona, proizvoda, komada...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 = ____Trend vrijednost za y u ishodišnoj ____ godini iznosi a jedinica.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c = ____U promatranom razdoblju y prosječno se godišnje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povećavao/smanjivao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za c*100%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Napomena: Ako je c &gt; 0,05 trebamo izračunati b=exp(c) (na 4 decimale) i zapisati u formatu y=a*b^x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s=(b-1)*100%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REPREZENTATIVNOST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R^2 % periodičnih promjena y objašnjeno je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linearnim/eksponencijalnim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modelom.</a:t>
              </a:r>
            </a:p>
            <a:p>
              <a:endParaRPr lang="en-US" sz="1100"/>
            </a:p>
            <a:p>
              <a:r>
                <a:rPr lang="hr-HR" sz="18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INDEKSI:</a:t>
              </a:r>
              <a:endParaRPr lang="hr-HR" sz="1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1. APSOLUTNE VRIJEDNOSTI (Yt) → VERIŽNI INDEKSI (Vt)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V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2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2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*100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2. VERIŽNI INDEKSI (Vt) → APSOLUTNE VRIJEDNOSTI (Yt)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↑ 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t+1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/V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t+1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*100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↓ 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t-1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*V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/100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3. APSOLUTNE VRIJEDNOSTI (Yt) → BAZNI  INDEKSI (It ____=100)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(F4)*100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4. BAZNI  INDEKSI (It ____=100) → APSOLUTNE VRIJEDNOSTI (Yt)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*100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=Y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(F4)*I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/100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5. BAZNI  INDEKSI (It ____=100) → VERIŽNI INDEKSI (Vt)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V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2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2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*100 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6. VERIŽNI INDEKSI (Vt) → BAZNI  INDEKSI (It ____=100)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↑ 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t+1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/V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t+1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*100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↓ 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t-1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*V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/100	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7. BAZNI  INDEKSI (It ____=100) → BAZNI  INDEKSI (It ____=100)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 baseline="30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N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</a:t>
              </a:r>
              <a:r>
                <a:rPr lang="hr-HR" sz="1100" baseline="30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S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/I</a:t>
              </a:r>
              <a:r>
                <a:rPr lang="hr-HR" sz="1100" baseline="-25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</a:t>
              </a:r>
              <a:r>
                <a:rPr lang="hr-HR" sz="1100" baseline="300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S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(F4)*100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SKUPNI INDEKSI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1. Za koliko su se promijenile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cijene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..., računajući uz neizmjenjene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količine iz početne godine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?</a:t>
              </a:r>
            </a:p>
            <a:p>
              <a:pPr/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𝑃(𝑞0)=  (∑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𝑝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∙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 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〗)/(∑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𝑝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∙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 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2. Za koliko su se promijenile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cijene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..., računajući uz neizmjenjene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količine iz konačne godine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?</a:t>
              </a:r>
            </a:p>
            <a:p>
              <a:pPr/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𝑃(𝑞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)=  (∑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𝑝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∙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 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〗)/(∑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𝑝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∙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 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3. Za koliko su se promijenile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količine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..., računajući uz neizmjenjene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cijene iz početne godine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?</a:t>
              </a:r>
            </a:p>
            <a:p>
              <a:pPr/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𝑄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𝑝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0)=  (∑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𝑝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∙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 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〗)/(∑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𝑝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∙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 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4. Za koliko su se promijenile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količine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..., računajući uz neizmjenjene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cijene iz konačne godine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?</a:t>
              </a:r>
            </a:p>
            <a:p>
              <a:pPr/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𝑄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𝑝1)=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(∑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𝑝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∙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 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〗)/(∑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𝑝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∙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 </a:t>
              </a:r>
              <a:r>
                <a:rPr lang="hr-H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5. Za koliko su se promijenile </a:t>
              </a:r>
              <a:r>
                <a:rPr lang="hr-HR" sz="110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vrijednosti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..., ...?</a:t>
              </a:r>
            </a:p>
            <a:p>
              <a:pPr/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𝑉</a:t>
              </a:r>
              <a:r>
                <a:rPr lang="hr-BA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(∑</a:t>
              </a:r>
              <a:r>
                <a:rPr lang="hr-BA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hr-BA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𝑝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hr-BA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∙</a:t>
              </a:r>
              <a:r>
                <a:rPr lang="hr-BA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hr-BA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 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〗)/(∑</a:t>
              </a:r>
              <a:r>
                <a:rPr lang="hr-BA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hr-BA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𝑝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hr-BA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∙</a:t>
              </a:r>
              <a:r>
                <a:rPr lang="hr-BA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𝑞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hr-BA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 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REALNE PLAĆE (___=100) = NOMINALNE PLAĆE / BAZNI INDEKSI TROŠKOVA ŽIVOTA*100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INDEKS REALNE PLAĆE (___=100) = BAZNI INDEKS NOMINALNE PLAĆE / BAZNI INDEKSI TROŠKOVA ŽIVOTA*100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en-US" sz="1800" b="1"/>
                <a:t>5. ISHOD</a:t>
              </a:r>
            </a:p>
            <a:p>
              <a:endParaRPr lang="en-US" sz="1800" b="1"/>
            </a:p>
            <a:p>
              <a:r>
                <a:rPr lang="hr-HR" sz="18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Normalna krivulja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Pravilo 68 – 95 – 99,7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=NORM.DIST(X; aritm_sredina;stdev; TRUE)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=NORM.INV(postotak; aritmetička_sredina; stand_devijacija)</a:t>
              </a:r>
              <a:endParaRPr 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US" sz="110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Standardna</a:t>
              </a:r>
              <a:r>
                <a:rPr lang="en-US" sz="1100" baseline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 greška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=𝜎/√𝑛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Intervali pouzdanosti	</a:t>
              </a:r>
              <a:r>
                <a:rPr lang="hr-HR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𝑥=𝑥 ̅±1.96⋅𝜎/(√𝑛)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</a:p>
            <a:p>
              <a:endParaRPr 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en-US" sz="1100"/>
            </a:p>
            <a:p>
              <a:endParaRPr lang="en-US" sz="1100"/>
            </a:p>
            <a:p>
              <a:endParaRPr lang="en-US" sz="1100"/>
            </a:p>
            <a:p>
              <a:endParaRPr lang="en-US" sz="1100"/>
            </a:p>
            <a:p>
              <a:endParaRPr lang="en-US" sz="1100"/>
            </a:p>
            <a:p>
              <a:endParaRPr lang="en-US" sz="1100"/>
            </a:p>
            <a:p>
              <a:endParaRPr lang="en-US" sz="1100"/>
            </a:p>
            <a:p>
              <a:endParaRPr lang="en-US" sz="1100"/>
            </a:p>
            <a:p>
              <a:endParaRPr lang="en-US" sz="1100"/>
            </a:p>
            <a:p>
              <a:endParaRPr lang="en-US" sz="1100"/>
            </a:p>
            <a:p>
              <a:endParaRPr lang="en-US" sz="1100"/>
            </a:p>
            <a:p>
              <a:endParaRPr lang="en-US" sz="1100"/>
            </a:p>
            <a:p>
              <a:endParaRPr lang="en-US" sz="1100"/>
            </a:p>
            <a:p>
              <a:r>
                <a:rPr lang="en-US" sz="1800" b="1"/>
                <a:t>6. ISHOD</a:t>
              </a:r>
            </a:p>
            <a:p>
              <a:endParaRPr lang="en-US" sz="1800" b="1"/>
            </a:p>
            <a:p>
              <a:r>
                <a:rPr lang="hr-HR" sz="18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TESTIRANJE HIPOTEZA</a:t>
              </a:r>
            </a:p>
            <a:p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Ako nema </a:t>
              </a:r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Data analysis/Analiza podataka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klik na </a:t>
              </a:r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File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– </a:t>
              </a:r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Options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– </a:t>
              </a:r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Add-ins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– </a:t>
              </a:r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Go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–</a:t>
              </a:r>
            </a:p>
            <a:p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uključimo </a:t>
              </a:r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Analysis ToolPak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i </a:t>
              </a:r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Analysis ToolPak VBA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/ </a:t>
              </a:r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Skup alata za analizu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i </a:t>
              </a:r>
              <a:r>
                <a:rPr lang="hr-HR" sz="11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Skup alata za analizu – VBA</a:t>
              </a:r>
              <a:r>
                <a:rPr lang="hr-H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.</a:t>
              </a:r>
            </a:p>
            <a:p>
              <a:endParaRPr lang="hr-BA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BA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 &gt; 0.05 H0 se ne odbacuje</a:t>
              </a:r>
              <a:endParaRPr lang="hr-HR">
                <a:effectLst/>
              </a:endParaRPr>
            </a:p>
            <a:p>
              <a:r>
                <a:rPr lang="hr-BA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 &lt; 0.05</a:t>
              </a:r>
              <a:r>
                <a:rPr lang="hr-BA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H0 se odbacuje i H1 podržava</a:t>
              </a:r>
              <a:endParaRPr lang="hr-HR">
                <a:effectLst/>
              </a:endParaRPr>
            </a:p>
            <a:p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1a. testiranje hipoteze o aritmetičkoj sredini – dvosmjerni test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=ZTEST( 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=1- ZTEST( 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=2*MIN( 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1b. testiranje hipoteze o aritmetičkoj sredini – jednosmjerni test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=ZTEST( 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=1- ZTEST( 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=MIN( 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2. Testiranje hipoteze o razlici aritmetičkih sredina dvaju uzoraka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DATA (PODACI), DATA ANALYSIS (ANALIZA PODATAKA), 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a. </a:t>
              </a:r>
              <a:r>
                <a:rPr lang="en-GB" sz="110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t-test: Paired two sample for Means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b. </a:t>
              </a:r>
              <a:r>
                <a:rPr lang="en-GB" sz="110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t-test: Two-sample assuming equal Variances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c. t-test: Two-sample assuming unequal Variances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3. Testiranje varijanci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hr-BA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=FTEST( 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4. Testiranje distribucije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=CHITEST( )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5. Testiranje hipoteze o razlici 3 ili više aritmetičkih sredina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DATA - DATA ANALYSIS - ANOVA SINGLE FACTOR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en-GB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 </a:t>
              </a:r>
              <a:endParaRPr lang="hr-HR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hr-HR" sz="1100"/>
            </a:p>
          </xdr:txBody>
        </xdr:sp>
      </mc:Fallback>
    </mc:AlternateContent>
    <xdr:clientData/>
  </xdr:twoCellAnchor>
  <xdr:twoCellAnchor editAs="oneCell">
    <xdr:from>
      <xdr:col>1</xdr:col>
      <xdr:colOff>215900</xdr:colOff>
      <xdr:row>177</xdr:row>
      <xdr:rowOff>161925</xdr:rowOff>
    </xdr:from>
    <xdr:to>
      <xdr:col>9</xdr:col>
      <xdr:colOff>445135</xdr:colOff>
      <xdr:row>191</xdr:row>
      <xdr:rowOff>163830</xdr:rowOff>
    </xdr:to>
    <xdr:pic>
      <xdr:nvPicPr>
        <xdr:cNvPr id="4" name="Picture 13">
          <a:extLst>
            <a:ext uri="{FF2B5EF4-FFF2-40B4-BE49-F238E27FC236}">
              <a16:creationId xmlns:a16="http://schemas.microsoft.com/office/drawing/2014/main" id="{ABF18390-9971-45FA-B3D3-09A2FE346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32807275"/>
          <a:ext cx="5099685" cy="254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368300</xdr:colOff>
      <xdr:row>179</xdr:row>
      <xdr:rowOff>57150</xdr:rowOff>
    </xdr:from>
    <xdr:to>
      <xdr:col>20</xdr:col>
      <xdr:colOff>597535</xdr:colOff>
      <xdr:row>193</xdr:row>
      <xdr:rowOff>74930</xdr:rowOff>
    </xdr:to>
    <xdr:pic>
      <xdr:nvPicPr>
        <xdr:cNvPr id="5" name="Picture 14">
          <a:extLst>
            <a:ext uri="{FF2B5EF4-FFF2-40B4-BE49-F238E27FC236}">
              <a16:creationId xmlns:a16="http://schemas.microsoft.com/office/drawing/2014/main" id="{8AC0C576-2B2E-449E-A886-398EAD3CB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3500" y="33070800"/>
          <a:ext cx="5099685" cy="2551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314325</xdr:colOff>
      <xdr:row>7</xdr:row>
      <xdr:rowOff>76200</xdr:rowOff>
    </xdr:from>
    <xdr:to>
      <xdr:col>12</xdr:col>
      <xdr:colOff>9525</xdr:colOff>
      <xdr:row>22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F56D6B-876C-4029-3498-D3B44F1D79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165100</xdr:colOff>
      <xdr:row>0</xdr:row>
      <xdr:rowOff>157569</xdr:rowOff>
    </xdr:from>
    <xdr:to>
      <xdr:col>20</xdr:col>
      <xdr:colOff>212807</xdr:colOff>
      <xdr:row>6</xdr:row>
      <xdr:rowOff>142383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F8F92D-7F06-EF16-F243-C05FC10D5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1900" y="157569"/>
          <a:ext cx="6854907" cy="1089714"/>
        </a:xfrm>
        <a:prstGeom prst="rect">
          <a:avLst/>
        </a:prstGeom>
      </xdr:spPr>
    </xdr:pic>
    <xdr:clientData/>
  </xdr:twoCellAnchor>
  <xdr:twoCellAnchor>
    <xdr:from>
      <xdr:col>31</xdr:col>
      <xdr:colOff>263525</xdr:colOff>
      <xdr:row>2</xdr:row>
      <xdr:rowOff>82550</xdr:rowOff>
    </xdr:from>
    <xdr:to>
      <xdr:col>33</xdr:col>
      <xdr:colOff>415925</xdr:colOff>
      <xdr:row>17</xdr:row>
      <xdr:rowOff>63500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670D682-5294-A2AC-4773-860DDF905B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</xdr:colOff>
      <xdr:row>0</xdr:row>
      <xdr:rowOff>0</xdr:rowOff>
    </xdr:from>
    <xdr:to>
      <xdr:col>24</xdr:col>
      <xdr:colOff>209433</xdr:colOff>
      <xdr:row>9</xdr:row>
      <xdr:rowOff>57506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BAA7E2-527C-8E2F-CC8E-AF5CAAA37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5000" y="0"/>
          <a:ext cx="9810633" cy="19053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75381</xdr:colOff>
      <xdr:row>0</xdr:row>
      <xdr:rowOff>146050</xdr:rowOff>
    </xdr:from>
    <xdr:to>
      <xdr:col>24</xdr:col>
      <xdr:colOff>329959</xdr:colOff>
      <xdr:row>7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3D5BB7-DF81-B7A2-3F18-454E03A45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20481" y="146050"/>
          <a:ext cx="11157528" cy="1625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321975</xdr:colOff>
      <xdr:row>1</xdr:row>
      <xdr:rowOff>132144</xdr:rowOff>
    </xdr:from>
    <xdr:to>
      <xdr:col>18</xdr:col>
      <xdr:colOff>41140</xdr:colOff>
      <xdr:row>11</xdr:row>
      <xdr:rowOff>82550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DE0C8C-496B-6B88-BADD-969C0C229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0175" y="316294"/>
          <a:ext cx="7643965" cy="17982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482238</xdr:colOff>
      <xdr:row>3</xdr:row>
      <xdr:rowOff>101480</xdr:rowOff>
    </xdr:from>
    <xdr:to>
      <xdr:col>23</xdr:col>
      <xdr:colOff>133236</xdr:colOff>
      <xdr:row>11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E154DD-042A-A093-F7E2-4DAE748BF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938" y="653930"/>
          <a:ext cx="5842248" cy="1911470"/>
        </a:xfrm>
        <a:prstGeom prst="rect">
          <a:avLst/>
        </a:prstGeom>
      </xdr:spPr>
    </xdr:pic>
    <xdr:clientData/>
  </xdr:twoCellAnchor>
  <xdr:twoCellAnchor>
    <xdr:from>
      <xdr:col>4</xdr:col>
      <xdr:colOff>44449</xdr:colOff>
      <xdr:row>6</xdr:row>
      <xdr:rowOff>107950</xdr:rowOff>
    </xdr:from>
    <xdr:to>
      <xdr:col>9</xdr:col>
      <xdr:colOff>193674</xdr:colOff>
      <xdr:row>18</xdr:row>
      <xdr:rowOff>127000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64EDF57-BA8B-A4E9-4873-7DF3AFD97F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177800</xdr:colOff>
      <xdr:row>0</xdr:row>
      <xdr:rowOff>124064</xdr:rowOff>
    </xdr:from>
    <xdr:to>
      <xdr:col>18</xdr:col>
      <xdr:colOff>460181</xdr:colOff>
      <xdr:row>9</xdr:row>
      <xdr:rowOff>50149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627BB5-3A1B-924A-AC9F-7D415C3EF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7350" y="124064"/>
          <a:ext cx="8207181" cy="158343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UA Ispit" refreshedDate="45539.760095486112" createdVersion="8" refreshedVersion="8" minRefreshableVersion="3" recordCount="24" xr:uid="{2582A1CC-2181-40B0-BC35-FB8E393DA952}">
  <cacheSource type="worksheet">
    <worksheetSource ref="A4:B28" sheet="1ish2"/>
  </cacheSource>
  <cacheFields count="2">
    <cacheField name="Redni broj fitnes kluba" numFmtId="1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Broj novih korisnika" numFmtId="1">
      <sharedItems containsSemiMixedTypes="0" containsString="0" containsNumber="1" containsInteger="1" minValue="10" maxValue="166" count="24">
        <n v="75"/>
        <n v="162"/>
        <n v="105"/>
        <n v="80"/>
        <n v="154"/>
        <n v="36"/>
        <n v="137"/>
        <n v="94"/>
        <n v="97"/>
        <n v="143"/>
        <n v="59"/>
        <n v="116"/>
        <n v="166"/>
        <n v="11"/>
        <n v="135"/>
        <n v="92"/>
        <n v="88"/>
        <n v="142"/>
        <n v="20"/>
        <n v="10"/>
        <n v="47"/>
        <n v="22"/>
        <n v="93"/>
        <n v="5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UA Ispit" refreshedDate="45539.764699652776" createdVersion="8" refreshedVersion="8" minRefreshableVersion="3" recordCount="20" xr:uid="{3E31C0A0-EF91-4CD6-99BD-ABA4145FF4D6}">
  <cacheSource type="worksheet">
    <worksheetSource ref="A4:C24" sheet="1ish3"/>
  </cacheSource>
  <cacheFields count="3">
    <cacheField name="Redni broj kampanje" numFmtId="0">
      <sharedItems containsSemiMixedTypes="0" containsString="0" containsNumber="1" containsInteger="1" minValue="1" maxValue="20" count="20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</sharedItems>
    </cacheField>
    <cacheField name="Ukupni prihod (000 €)" numFmtId="3">
      <sharedItems containsSemiMixedTypes="0" containsString="0" containsNumber="1" containsInteger="1" minValue="24" maxValue="75" count="9">
        <n v="32"/>
        <n v="38"/>
        <n v="57"/>
        <n v="52"/>
        <n v="43"/>
        <n v="24"/>
        <n v="62"/>
        <n v="69"/>
        <n v="75"/>
      </sharedItems>
    </cacheField>
    <cacheField name="Novi pratitelji" numFmtId="3">
      <sharedItems containsSemiMixedTypes="0" containsString="0" containsNumber="1" containsInteger="1" minValue="120" maxValue="450" count="12">
        <n v="180"/>
        <n v="240"/>
        <n v="360"/>
        <n v="300"/>
        <n v="268"/>
        <n v="120"/>
        <n v="420"/>
        <n v="390"/>
        <n v="210"/>
        <n v="450"/>
        <n v="222"/>
        <n v="33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">
  <r>
    <x v="0"/>
    <x v="0"/>
  </r>
  <r>
    <x v="1"/>
    <x v="1"/>
  </r>
  <r>
    <x v="2"/>
    <x v="2"/>
  </r>
  <r>
    <x v="3"/>
    <x v="3"/>
  </r>
  <r>
    <x v="4"/>
    <x v="4"/>
  </r>
  <r>
    <x v="5"/>
    <x v="5"/>
  </r>
  <r>
    <x v="6"/>
    <x v="6"/>
  </r>
  <r>
    <x v="7"/>
    <x v="7"/>
  </r>
  <r>
    <x v="8"/>
    <x v="8"/>
  </r>
  <r>
    <x v="9"/>
    <x v="9"/>
  </r>
  <r>
    <x v="10"/>
    <x v="10"/>
  </r>
  <r>
    <x v="11"/>
    <x v="11"/>
  </r>
  <r>
    <x v="12"/>
    <x v="12"/>
  </r>
  <r>
    <x v="13"/>
    <x v="13"/>
  </r>
  <r>
    <x v="14"/>
    <x v="14"/>
  </r>
  <r>
    <x v="15"/>
    <x v="15"/>
  </r>
  <r>
    <x v="16"/>
    <x v="16"/>
  </r>
  <r>
    <x v="17"/>
    <x v="17"/>
  </r>
  <r>
    <x v="18"/>
    <x v="18"/>
  </r>
  <r>
    <x v="19"/>
    <x v="19"/>
  </r>
  <r>
    <x v="20"/>
    <x v="20"/>
  </r>
  <r>
    <x v="21"/>
    <x v="21"/>
  </r>
  <r>
    <x v="22"/>
    <x v="22"/>
  </r>
  <r>
    <x v="23"/>
    <x v="2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">
  <r>
    <x v="0"/>
    <x v="0"/>
    <x v="0"/>
  </r>
  <r>
    <x v="1"/>
    <x v="1"/>
    <x v="1"/>
  </r>
  <r>
    <x v="2"/>
    <x v="2"/>
    <x v="2"/>
  </r>
  <r>
    <x v="3"/>
    <x v="3"/>
    <x v="3"/>
  </r>
  <r>
    <x v="4"/>
    <x v="4"/>
    <x v="4"/>
  </r>
  <r>
    <x v="5"/>
    <x v="5"/>
    <x v="5"/>
  </r>
  <r>
    <x v="6"/>
    <x v="6"/>
    <x v="6"/>
  </r>
  <r>
    <x v="7"/>
    <x v="2"/>
    <x v="7"/>
  </r>
  <r>
    <x v="8"/>
    <x v="1"/>
    <x v="8"/>
  </r>
  <r>
    <x v="9"/>
    <x v="0"/>
    <x v="0"/>
  </r>
  <r>
    <x v="10"/>
    <x v="7"/>
    <x v="9"/>
  </r>
  <r>
    <x v="11"/>
    <x v="1"/>
    <x v="10"/>
  </r>
  <r>
    <x v="12"/>
    <x v="3"/>
    <x v="4"/>
  </r>
  <r>
    <x v="13"/>
    <x v="2"/>
    <x v="11"/>
  </r>
  <r>
    <x v="14"/>
    <x v="4"/>
    <x v="1"/>
  </r>
  <r>
    <x v="15"/>
    <x v="6"/>
    <x v="7"/>
  </r>
  <r>
    <x v="16"/>
    <x v="7"/>
    <x v="6"/>
  </r>
  <r>
    <x v="17"/>
    <x v="8"/>
    <x v="9"/>
  </r>
  <r>
    <x v="18"/>
    <x v="4"/>
    <x v="1"/>
  </r>
  <r>
    <x v="19"/>
    <x v="3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A09603F-AB54-4710-B79D-852CC92823D3}" name="PivotTable5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D9:AZ11" firstHeaderRow="1" firstDataRow="3" firstDataCol="0"/>
  <pivotFields count="2">
    <pivotField axis="axisCol" numFmtId="1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axis="axisCol" numFmtId="1" showAll="0">
      <items count="25">
        <item x="19"/>
        <item x="13"/>
        <item x="18"/>
        <item x="21"/>
        <item x="5"/>
        <item x="20"/>
        <item x="23"/>
        <item x="10"/>
        <item x="0"/>
        <item x="3"/>
        <item x="16"/>
        <item x="15"/>
        <item x="22"/>
        <item x="7"/>
        <item x="8"/>
        <item x="2"/>
        <item x="11"/>
        <item x="14"/>
        <item x="6"/>
        <item x="17"/>
        <item x="9"/>
        <item x="4"/>
        <item x="1"/>
        <item x="12"/>
        <item t="default"/>
      </items>
    </pivotField>
  </pivotFields>
  <rowItems count="1">
    <i/>
  </rowItems>
  <colFields count="2">
    <field x="1"/>
    <field x="0"/>
  </colFields>
  <colItems count="49">
    <i>
      <x/>
      <x v="19"/>
    </i>
    <i t="default">
      <x/>
    </i>
    <i>
      <x v="1"/>
      <x v="13"/>
    </i>
    <i t="default">
      <x v="1"/>
    </i>
    <i>
      <x v="2"/>
      <x v="18"/>
    </i>
    <i t="default">
      <x v="2"/>
    </i>
    <i>
      <x v="3"/>
      <x v="21"/>
    </i>
    <i t="default">
      <x v="3"/>
    </i>
    <i>
      <x v="4"/>
      <x v="5"/>
    </i>
    <i t="default">
      <x v="4"/>
    </i>
    <i>
      <x v="5"/>
      <x v="20"/>
    </i>
    <i t="default">
      <x v="5"/>
    </i>
    <i>
      <x v="6"/>
      <x v="23"/>
    </i>
    <i t="default">
      <x v="6"/>
    </i>
    <i>
      <x v="7"/>
      <x v="10"/>
    </i>
    <i t="default">
      <x v="7"/>
    </i>
    <i>
      <x v="8"/>
      <x/>
    </i>
    <i t="default">
      <x v="8"/>
    </i>
    <i>
      <x v="9"/>
      <x v="3"/>
    </i>
    <i t="default">
      <x v="9"/>
    </i>
    <i>
      <x v="10"/>
      <x v="16"/>
    </i>
    <i t="default">
      <x v="10"/>
    </i>
    <i>
      <x v="11"/>
      <x v="15"/>
    </i>
    <i t="default">
      <x v="11"/>
    </i>
    <i>
      <x v="12"/>
      <x v="22"/>
    </i>
    <i t="default">
      <x v="12"/>
    </i>
    <i>
      <x v="13"/>
      <x v="7"/>
    </i>
    <i t="default">
      <x v="13"/>
    </i>
    <i>
      <x v="14"/>
      <x v="8"/>
    </i>
    <i t="default">
      <x v="14"/>
    </i>
    <i>
      <x v="15"/>
      <x v="2"/>
    </i>
    <i t="default">
      <x v="15"/>
    </i>
    <i>
      <x v="16"/>
      <x v="11"/>
    </i>
    <i t="default">
      <x v="16"/>
    </i>
    <i>
      <x v="17"/>
      <x v="14"/>
    </i>
    <i t="default">
      <x v="17"/>
    </i>
    <i>
      <x v="18"/>
      <x v="6"/>
    </i>
    <i t="default">
      <x v="18"/>
    </i>
    <i>
      <x v="19"/>
      <x v="17"/>
    </i>
    <i t="default">
      <x v="19"/>
    </i>
    <i>
      <x v="20"/>
      <x v="9"/>
    </i>
    <i t="default">
      <x v="20"/>
    </i>
    <i>
      <x v="21"/>
      <x v="4"/>
    </i>
    <i t="default">
      <x v="21"/>
    </i>
    <i>
      <x v="22"/>
      <x v="1"/>
    </i>
    <i t="default">
      <x v="22"/>
    </i>
    <i>
      <x v="23"/>
      <x v="12"/>
    </i>
    <i t="default">
      <x v="23"/>
    </i>
    <i t="grand">
      <x/>
    </i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D52653-E0F6-4917-83E1-721B69FB9841}" name="PivotTable9" cacheId="4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E13:J20" firstHeaderRow="1" firstDataRow="2" firstDataCol="1"/>
  <pivotFields count="3">
    <pivotField axis="axisRow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numFmtId="3" showAll="0">
      <items count="10">
        <item x="5"/>
        <item x="0"/>
        <item x="1"/>
        <item x="4"/>
        <item x="3"/>
        <item x="2"/>
        <item x="6"/>
        <item x="7"/>
        <item x="8"/>
        <item t="default"/>
      </items>
    </pivotField>
    <pivotField axis="axisCol" numFmtId="3" showAll="0">
      <items count="13">
        <item x="5"/>
        <item h="1" x="0"/>
        <item h="1" x="8"/>
        <item x="10"/>
        <item h="1" x="1"/>
        <item h="1" x="4"/>
        <item h="1" x="3"/>
        <item x="11"/>
        <item h="1" x="2"/>
        <item h="1" x="7"/>
        <item h="1" x="6"/>
        <item x="9"/>
        <item t="default"/>
      </items>
    </pivotField>
  </pivotFields>
  <rowFields count="1">
    <field x="0"/>
  </rowFields>
  <rowItems count="6">
    <i>
      <x v="5"/>
    </i>
    <i>
      <x v="10"/>
    </i>
    <i>
      <x v="11"/>
    </i>
    <i>
      <x v="13"/>
    </i>
    <i>
      <x v="17"/>
    </i>
    <i t="grand">
      <x/>
    </i>
  </rowItems>
  <colFields count="1">
    <field x="2"/>
  </colFields>
  <colItems count="5">
    <i>
      <x/>
    </i>
    <i>
      <x v="3"/>
    </i>
    <i>
      <x v="7"/>
    </i>
    <i>
      <x v="11"/>
    </i>
    <i t="grand">
      <x/>
    </i>
  </colItems>
  <dataFields count="1">
    <dataField name="Sum of Ukupni prihod (000 €)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96540-0C35-42E0-92E2-C61E038F29BE}">
  <dimension ref="A1:I22"/>
  <sheetViews>
    <sheetView workbookViewId="0">
      <selection activeCell="D1" sqref="D1"/>
    </sheetView>
  </sheetViews>
  <sheetFormatPr defaultRowHeight="14.5" x14ac:dyDescent="0.35"/>
  <cols>
    <col min="1" max="1" width="17.6328125" style="71" customWidth="1"/>
    <col min="2" max="2" width="11.26953125" style="71" customWidth="1"/>
    <col min="3" max="3" width="8.7265625" style="71"/>
    <col min="4" max="4" width="10.7265625" style="71" customWidth="1"/>
    <col min="5" max="6" width="8.7265625" style="71"/>
    <col min="7" max="7" width="10.90625" style="71" bestFit="1" customWidth="1"/>
    <col min="8" max="16384" width="8.7265625" style="71"/>
  </cols>
  <sheetData>
    <row r="1" spans="1:9" ht="26" x14ac:dyDescent="0.6">
      <c r="A1" s="70"/>
      <c r="D1" s="72" t="s">
        <v>12</v>
      </c>
      <c r="G1" s="70"/>
      <c r="I1" s="71" t="s">
        <v>13</v>
      </c>
    </row>
    <row r="2" spans="1:9" x14ac:dyDescent="0.35">
      <c r="D2" s="85" t="s">
        <v>69</v>
      </c>
      <c r="I2" s="71" t="s">
        <v>68</v>
      </c>
    </row>
    <row r="3" spans="1:9" x14ac:dyDescent="0.35">
      <c r="D3" s="93" t="s">
        <v>96</v>
      </c>
    </row>
    <row r="5" spans="1:9" x14ac:dyDescent="0.35">
      <c r="A5" s="73"/>
      <c r="B5" s="94" t="s">
        <v>14</v>
      </c>
      <c r="C5" s="95"/>
      <c r="D5" s="96"/>
      <c r="E5" s="94" t="s">
        <v>15</v>
      </c>
      <c r="F5" s="95"/>
      <c r="G5" s="96"/>
      <c r="H5" s="74"/>
    </row>
    <row r="6" spans="1:9" x14ac:dyDescent="0.35">
      <c r="A6" s="73" t="s">
        <v>16</v>
      </c>
      <c r="B6" s="74" t="s">
        <v>17</v>
      </c>
      <c r="C6" s="74" t="s">
        <v>18</v>
      </c>
      <c r="D6" s="74" t="s">
        <v>19</v>
      </c>
      <c r="E6" s="74" t="s">
        <v>20</v>
      </c>
      <c r="F6" s="74" t="s">
        <v>21</v>
      </c>
      <c r="G6" s="74" t="s">
        <v>22</v>
      </c>
      <c r="H6" s="74" t="s">
        <v>23</v>
      </c>
    </row>
    <row r="7" spans="1:9" x14ac:dyDescent="0.35">
      <c r="A7" s="73" t="s">
        <v>24</v>
      </c>
      <c r="B7" s="75">
        <v>13</v>
      </c>
      <c r="C7" s="75">
        <v>13</v>
      </c>
      <c r="D7" s="75">
        <v>13</v>
      </c>
      <c r="E7" s="75">
        <v>13</v>
      </c>
      <c r="F7" s="75">
        <v>13</v>
      </c>
      <c r="G7" s="75">
        <v>13</v>
      </c>
      <c r="H7" s="75">
        <f>SUM(B7:G7)</f>
        <v>78</v>
      </c>
    </row>
    <row r="8" spans="1:9" ht="29" x14ac:dyDescent="0.35">
      <c r="A8" s="76" t="s">
        <v>25</v>
      </c>
      <c r="B8" s="77">
        <v>30</v>
      </c>
      <c r="C8" s="77">
        <v>30</v>
      </c>
      <c r="D8" s="77">
        <v>30</v>
      </c>
      <c r="E8" s="77">
        <v>30</v>
      </c>
      <c r="F8" s="77">
        <v>30</v>
      </c>
      <c r="G8" s="77">
        <v>30</v>
      </c>
      <c r="H8" s="77">
        <f>SUM(B8:G8)</f>
        <v>180</v>
      </c>
    </row>
    <row r="11" spans="1:9" x14ac:dyDescent="0.35">
      <c r="A11" s="78" t="s">
        <v>26</v>
      </c>
    </row>
    <row r="12" spans="1:9" x14ac:dyDescent="0.35">
      <c r="A12" s="78"/>
    </row>
    <row r="13" spans="1:9" x14ac:dyDescent="0.35">
      <c r="A13" s="78" t="s">
        <v>6</v>
      </c>
    </row>
    <row r="14" spans="1:9" x14ac:dyDescent="0.35">
      <c r="A14" s="78"/>
    </row>
    <row r="15" spans="1:9" x14ac:dyDescent="0.35">
      <c r="A15" s="78" t="s">
        <v>27</v>
      </c>
    </row>
    <row r="16" spans="1:9" x14ac:dyDescent="0.35">
      <c r="A16" s="78"/>
    </row>
    <row r="17" spans="1:1" x14ac:dyDescent="0.35">
      <c r="A17" s="78" t="s">
        <v>28</v>
      </c>
    </row>
    <row r="18" spans="1:1" x14ac:dyDescent="0.35">
      <c r="A18" s="78"/>
    </row>
    <row r="19" spans="1:1" x14ac:dyDescent="0.35">
      <c r="A19" s="78" t="s">
        <v>7</v>
      </c>
    </row>
    <row r="20" spans="1:1" x14ac:dyDescent="0.35">
      <c r="A20" s="78"/>
    </row>
    <row r="21" spans="1:1" x14ac:dyDescent="0.35">
      <c r="A21" s="78" t="s">
        <v>5</v>
      </c>
    </row>
    <row r="22" spans="1:1" x14ac:dyDescent="0.35">
      <c r="A22" s="78"/>
    </row>
  </sheetData>
  <mergeCells count="2">
    <mergeCell ref="B5:D5"/>
    <mergeCell ref="E5:G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20"/>
  <sheetViews>
    <sheetView tabSelected="1" zoomScaleNormal="100" workbookViewId="0">
      <selection activeCell="D12" sqref="D12"/>
    </sheetView>
  </sheetViews>
  <sheetFormatPr defaultColWidth="9.1796875" defaultRowHeight="14.5" x14ac:dyDescent="0.35"/>
  <cols>
    <col min="1" max="1" width="17" style="27" customWidth="1"/>
    <col min="2" max="2" width="17.81640625" style="27" bestFit="1" customWidth="1"/>
    <col min="3" max="3" width="19.1796875" style="27" bestFit="1" customWidth="1"/>
    <col min="4" max="4" width="9.1796875" style="27"/>
    <col min="5" max="5" width="10" style="27" customWidth="1"/>
    <col min="6" max="16384" width="9.1796875" style="27"/>
  </cols>
  <sheetData>
    <row r="1" spans="1:15" x14ac:dyDescent="0.35">
      <c r="A1" t="s">
        <v>30</v>
      </c>
      <c r="B1"/>
      <c r="C1"/>
      <c r="D1"/>
      <c r="E1"/>
      <c r="F1"/>
      <c r="G1"/>
      <c r="H1"/>
      <c r="I1"/>
      <c r="J1"/>
      <c r="K1"/>
      <c r="L1"/>
      <c r="M1"/>
      <c r="N1"/>
      <c r="O1"/>
    </row>
    <row r="2" spans="1:15" x14ac:dyDescent="0.35">
      <c r="A2"/>
      <c r="B2"/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35">
      <c r="A3"/>
      <c r="C3"/>
      <c r="D3"/>
      <c r="E3"/>
      <c r="F3"/>
      <c r="G3"/>
      <c r="H3"/>
      <c r="I3"/>
      <c r="J3"/>
      <c r="K3"/>
      <c r="L3"/>
      <c r="M3"/>
      <c r="N3"/>
      <c r="O3"/>
    </row>
    <row r="4" spans="1:15" x14ac:dyDescent="0.35">
      <c r="A4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5" x14ac:dyDescent="0.35">
      <c r="A5"/>
      <c r="B5"/>
      <c r="C5"/>
      <c r="D5"/>
      <c r="E5"/>
      <c r="F5"/>
      <c r="G5"/>
      <c r="H5"/>
      <c r="I5"/>
      <c r="J5"/>
      <c r="K5"/>
      <c r="L5"/>
      <c r="M5"/>
      <c r="N5"/>
      <c r="O5"/>
    </row>
    <row r="6" spans="1:15" x14ac:dyDescent="0.35">
      <c r="A6"/>
      <c r="B6"/>
      <c r="C6" s="12"/>
      <c r="D6"/>
      <c r="E6" s="12"/>
      <c r="F6"/>
      <c r="G6" s="12"/>
      <c r="H6"/>
      <c r="I6"/>
      <c r="J6"/>
      <c r="K6"/>
      <c r="L6"/>
      <c r="M6"/>
      <c r="N6"/>
      <c r="O6"/>
    </row>
    <row r="7" spans="1:15" ht="15" thickBot="1" x14ac:dyDescent="0.4">
      <c r="A7" s="5" t="s">
        <v>3</v>
      </c>
      <c r="B7" s="10" t="s">
        <v>60</v>
      </c>
      <c r="C7" s="1" t="s">
        <v>169</v>
      </c>
      <c r="D7" s="1"/>
      <c r="E7" s="18"/>
      <c r="F7" s="1"/>
      <c r="G7" s="1"/>
      <c r="H7" s="1"/>
      <c r="I7"/>
      <c r="J7"/>
      <c r="K7"/>
      <c r="L7"/>
      <c r="M7"/>
      <c r="N7"/>
      <c r="O7"/>
    </row>
    <row r="8" spans="1:15" x14ac:dyDescent="0.35">
      <c r="A8" s="16">
        <v>2015</v>
      </c>
      <c r="B8" s="2">
        <v>4900</v>
      </c>
      <c r="C8" s="14">
        <f>B9/B8*100</f>
        <v>122.44897959183673</v>
      </c>
      <c r="D8" s="14"/>
      <c r="E8"/>
      <c r="F8"/>
      <c r="G8"/>
      <c r="H8"/>
      <c r="I8"/>
      <c r="J8"/>
      <c r="K8"/>
      <c r="L8"/>
      <c r="M8"/>
      <c r="N8"/>
    </row>
    <row r="9" spans="1:15" x14ac:dyDescent="0.35">
      <c r="A9" s="16">
        <v>2016</v>
      </c>
      <c r="B9" s="2">
        <v>6000</v>
      </c>
      <c r="C9" s="14">
        <f>B10/B9*100</f>
        <v>133.33333333333331</v>
      </c>
      <c r="D9" s="14"/>
      <c r="E9"/>
      <c r="F9"/>
      <c r="G9"/>
      <c r="H9"/>
      <c r="I9"/>
      <c r="J9"/>
      <c r="K9"/>
      <c r="L9"/>
      <c r="M9"/>
      <c r="N9"/>
    </row>
    <row r="10" spans="1:15" x14ac:dyDescent="0.35">
      <c r="A10" s="16">
        <v>2017</v>
      </c>
      <c r="B10" s="2">
        <v>8000</v>
      </c>
      <c r="C10" s="14">
        <f>B11/B10*100</f>
        <v>125</v>
      </c>
      <c r="D10" s="14"/>
      <c r="E10"/>
      <c r="F10"/>
      <c r="G10"/>
      <c r="H10"/>
      <c r="I10"/>
      <c r="J10"/>
      <c r="K10"/>
      <c r="L10"/>
      <c r="M10"/>
      <c r="N10"/>
    </row>
    <row r="11" spans="1:15" x14ac:dyDescent="0.35">
      <c r="A11" s="16">
        <v>2018</v>
      </c>
      <c r="B11" s="2">
        <v>10000</v>
      </c>
      <c r="C11" s="14">
        <f>B12/B11*100</f>
        <v>120</v>
      </c>
      <c r="D11" s="14"/>
      <c r="E11"/>
      <c r="F11"/>
      <c r="G11"/>
      <c r="H11"/>
      <c r="I11"/>
      <c r="J11"/>
      <c r="K11"/>
      <c r="L11"/>
      <c r="M11"/>
      <c r="N11"/>
    </row>
    <row r="12" spans="1:15" x14ac:dyDescent="0.35">
      <c r="A12" s="16">
        <v>2019</v>
      </c>
      <c r="B12" s="2">
        <v>12000</v>
      </c>
      <c r="C12" s="14">
        <f>B13/B12*100</f>
        <v>125</v>
      </c>
      <c r="D12" s="14"/>
      <c r="E12"/>
      <c r="F12"/>
      <c r="G12"/>
      <c r="H12"/>
      <c r="I12"/>
      <c r="J12"/>
      <c r="K12"/>
      <c r="L12"/>
      <c r="M12"/>
      <c r="N12"/>
    </row>
    <row r="13" spans="1:15" x14ac:dyDescent="0.35">
      <c r="A13" s="16">
        <v>2020</v>
      </c>
      <c r="B13" s="2">
        <v>15000</v>
      </c>
      <c r="C13" s="14">
        <f>B14/B13*100</f>
        <v>120</v>
      </c>
      <c r="D13" s="14"/>
      <c r="E13"/>
      <c r="F13"/>
      <c r="G13"/>
      <c r="H13"/>
      <c r="I13"/>
      <c r="J13"/>
      <c r="K13"/>
      <c r="L13"/>
      <c r="M13"/>
      <c r="N13"/>
    </row>
    <row r="14" spans="1:15" x14ac:dyDescent="0.35">
      <c r="A14" s="16">
        <v>2021</v>
      </c>
      <c r="B14" s="2">
        <v>18000</v>
      </c>
      <c r="C14" s="14">
        <f>B15/B14*100</f>
        <v>120.55555555555554</v>
      </c>
      <c r="D14" s="14"/>
      <c r="E14"/>
      <c r="F14"/>
      <c r="G14"/>
      <c r="H14"/>
      <c r="I14"/>
      <c r="J14"/>
      <c r="K14"/>
      <c r="L14"/>
      <c r="M14"/>
      <c r="N14"/>
    </row>
    <row r="15" spans="1:15" x14ac:dyDescent="0.35">
      <c r="A15" s="16">
        <v>2022</v>
      </c>
      <c r="B15" s="2">
        <v>21700</v>
      </c>
      <c r="D15" s="14"/>
      <c r="E15"/>
      <c r="F15"/>
      <c r="G15"/>
      <c r="H15"/>
      <c r="I15"/>
      <c r="J15"/>
      <c r="K15"/>
      <c r="L15"/>
      <c r="M15"/>
      <c r="N15"/>
    </row>
    <row r="16" spans="1:15" x14ac:dyDescent="0.35">
      <c r="E16"/>
    </row>
    <row r="20" spans="6:6" x14ac:dyDescent="0.35">
      <c r="F20" s="28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18"/>
  <sheetViews>
    <sheetView topLeftCell="A3" workbookViewId="0">
      <selection activeCell="A3" sqref="A3"/>
    </sheetView>
  </sheetViews>
  <sheetFormatPr defaultColWidth="9.1796875" defaultRowHeight="14.5" x14ac:dyDescent="0.35"/>
  <cols>
    <col min="1" max="1" width="18.36328125" style="23" customWidth="1"/>
    <col min="2" max="2" width="11.1796875" style="23" customWidth="1"/>
    <col min="3" max="16384" width="9.1796875" style="23"/>
  </cols>
  <sheetData>
    <row r="1" spans="1:15" x14ac:dyDescent="0.35">
      <c r="A1" t="s">
        <v>1</v>
      </c>
      <c r="B1"/>
      <c r="C1"/>
      <c r="D1"/>
      <c r="E1"/>
      <c r="F1"/>
      <c r="G1"/>
      <c r="H1"/>
      <c r="I1"/>
    </row>
    <row r="2" spans="1:15" x14ac:dyDescent="0.35">
      <c r="A2"/>
      <c r="B2"/>
      <c r="C2"/>
      <c r="D2"/>
      <c r="E2"/>
      <c r="F2"/>
      <c r="G2"/>
      <c r="H2"/>
      <c r="I2"/>
    </row>
    <row r="3" spans="1:15" x14ac:dyDescent="0.35">
      <c r="A3" t="s">
        <v>1</v>
      </c>
      <c r="B3"/>
      <c r="C3"/>
      <c r="D3"/>
      <c r="E3"/>
      <c r="F3"/>
      <c r="G3"/>
      <c r="H3"/>
      <c r="I3"/>
    </row>
    <row r="4" spans="1:15" x14ac:dyDescent="0.35">
      <c r="A4"/>
      <c r="B4"/>
      <c r="C4"/>
      <c r="D4"/>
      <c r="E4"/>
      <c r="F4"/>
      <c r="G4"/>
      <c r="H4"/>
      <c r="I4"/>
      <c r="J4" s="25"/>
      <c r="K4" s="25"/>
      <c r="L4" s="25"/>
      <c r="M4" s="25"/>
      <c r="N4" s="25"/>
      <c r="O4" s="25"/>
    </row>
    <row r="5" spans="1:15" ht="15" thickBot="1" x14ac:dyDescent="0.4">
      <c r="A5" s="5" t="s">
        <v>3</v>
      </c>
      <c r="B5" s="5" t="s">
        <v>4</v>
      </c>
      <c r="C5"/>
      <c r="D5"/>
      <c r="E5"/>
      <c r="F5"/>
      <c r="G5"/>
      <c r="H5"/>
      <c r="I5"/>
    </row>
    <row r="6" spans="1:15" x14ac:dyDescent="0.35">
      <c r="A6" s="17">
        <v>2010</v>
      </c>
      <c r="B6" s="91">
        <v>101.3</v>
      </c>
      <c r="C6"/>
      <c r="D6"/>
      <c r="E6"/>
      <c r="F6"/>
      <c r="G6"/>
      <c r="H6"/>
      <c r="I6"/>
    </row>
    <row r="7" spans="1:15" x14ac:dyDescent="0.35">
      <c r="A7" s="16">
        <v>2011</v>
      </c>
      <c r="B7" s="92">
        <v>108.1</v>
      </c>
      <c r="C7"/>
      <c r="D7"/>
      <c r="E7"/>
      <c r="F7"/>
      <c r="G7"/>
      <c r="H7"/>
      <c r="I7" s="24"/>
    </row>
    <row r="8" spans="1:15" x14ac:dyDescent="0.35">
      <c r="A8" s="17">
        <v>2012</v>
      </c>
      <c r="B8" s="92">
        <v>105.8</v>
      </c>
      <c r="C8"/>
      <c r="D8"/>
      <c r="E8"/>
      <c r="F8"/>
      <c r="G8"/>
      <c r="H8"/>
    </row>
    <row r="9" spans="1:15" x14ac:dyDescent="0.35">
      <c r="A9" s="16">
        <v>2013</v>
      </c>
      <c r="B9" s="92">
        <v>105.9</v>
      </c>
      <c r="C9"/>
      <c r="D9"/>
      <c r="E9"/>
      <c r="F9"/>
      <c r="G9"/>
      <c r="H9"/>
    </row>
    <row r="10" spans="1:15" x14ac:dyDescent="0.35">
      <c r="A10" s="17">
        <v>2014</v>
      </c>
      <c r="B10" s="92">
        <v>104.5</v>
      </c>
      <c r="C10"/>
      <c r="D10"/>
      <c r="E10"/>
      <c r="F10"/>
      <c r="G10"/>
      <c r="H10"/>
    </row>
    <row r="11" spans="1:15" x14ac:dyDescent="0.35">
      <c r="A11" s="16">
        <v>2015</v>
      </c>
      <c r="B11" s="92">
        <v>99.9</v>
      </c>
      <c r="C11"/>
      <c r="D11"/>
      <c r="E11"/>
      <c r="F11"/>
      <c r="G11"/>
      <c r="H11"/>
    </row>
    <row r="12" spans="1:15" x14ac:dyDescent="0.35">
      <c r="A12" s="17">
        <v>2016</v>
      </c>
      <c r="B12" s="92">
        <v>103.4</v>
      </c>
      <c r="C12"/>
      <c r="D12"/>
      <c r="E12"/>
      <c r="F12"/>
      <c r="G12"/>
      <c r="H12"/>
    </row>
    <row r="13" spans="1:15" x14ac:dyDescent="0.35">
      <c r="A13" s="16">
        <v>2017</v>
      </c>
      <c r="B13" s="92">
        <v>106.7</v>
      </c>
      <c r="C13"/>
      <c r="D13"/>
      <c r="E13"/>
      <c r="F13"/>
      <c r="G13"/>
      <c r="H13"/>
    </row>
    <row r="14" spans="1:15" x14ac:dyDescent="0.35">
      <c r="A14" s="17">
        <v>2018</v>
      </c>
      <c r="B14" s="92">
        <v>103.9</v>
      </c>
      <c r="C14"/>
      <c r="D14"/>
      <c r="E14"/>
      <c r="F14"/>
      <c r="G14"/>
      <c r="H14"/>
    </row>
    <row r="15" spans="1:15" x14ac:dyDescent="0.35">
      <c r="A15" s="16">
        <v>2019</v>
      </c>
      <c r="B15" s="92">
        <v>103.4</v>
      </c>
      <c r="C15"/>
      <c r="D15"/>
      <c r="E15"/>
      <c r="F15"/>
      <c r="G15"/>
      <c r="H15"/>
    </row>
    <row r="16" spans="1:15" x14ac:dyDescent="0.35">
      <c r="A16" s="17">
        <v>2020</v>
      </c>
      <c r="B16" s="92">
        <v>99.6</v>
      </c>
      <c r="C16"/>
      <c r="D16"/>
      <c r="E16"/>
      <c r="F16"/>
      <c r="G16"/>
      <c r="H16"/>
    </row>
    <row r="17" spans="1:8" x14ac:dyDescent="0.35">
      <c r="A17" s="16">
        <v>2021</v>
      </c>
      <c r="B17" s="92">
        <v>103.5</v>
      </c>
      <c r="C17"/>
      <c r="D17"/>
      <c r="E17"/>
      <c r="F17"/>
      <c r="G17"/>
      <c r="H17"/>
    </row>
    <row r="18" spans="1:8" x14ac:dyDescent="0.35">
      <c r="A18" s="17">
        <v>2022</v>
      </c>
      <c r="B18" s="92">
        <v>102.6</v>
      </c>
      <c r="C18"/>
      <c r="D18"/>
      <c r="E18"/>
      <c r="F18"/>
      <c r="G18"/>
      <c r="H1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35"/>
  <sheetViews>
    <sheetView workbookViewId="0">
      <selection activeCell="E14" sqref="E14"/>
    </sheetView>
  </sheetViews>
  <sheetFormatPr defaultRowHeight="14.5" x14ac:dyDescent="0.35"/>
  <cols>
    <col min="1" max="1" width="22.1796875" customWidth="1"/>
    <col min="2" max="2" width="14.453125" customWidth="1"/>
    <col min="12" max="12" width="12.1796875" customWidth="1"/>
  </cols>
  <sheetData>
    <row r="1" spans="1:7" x14ac:dyDescent="0.35">
      <c r="A1" t="s">
        <v>0</v>
      </c>
    </row>
    <row r="4" spans="1:7" x14ac:dyDescent="0.35">
      <c r="A4" s="11"/>
      <c r="B4" s="11"/>
      <c r="C4" s="11"/>
      <c r="D4" s="11"/>
      <c r="E4" s="11"/>
      <c r="F4" s="11"/>
      <c r="G4" s="11"/>
    </row>
    <row r="5" spans="1:7" x14ac:dyDescent="0.35">
      <c r="A5" s="49" t="s">
        <v>61</v>
      </c>
      <c r="B5" s="66" t="s">
        <v>62</v>
      </c>
      <c r="C5" s="11"/>
      <c r="D5" s="11"/>
      <c r="E5" s="11"/>
      <c r="F5" s="11"/>
      <c r="G5" s="11"/>
    </row>
    <row r="6" spans="1:7" ht="17.25" customHeight="1" x14ac:dyDescent="0.35">
      <c r="A6" s="68">
        <v>44197</v>
      </c>
      <c r="B6" s="69">
        <v>548</v>
      </c>
      <c r="C6" s="11"/>
      <c r="D6" s="11"/>
      <c r="E6" s="11"/>
      <c r="F6" s="11"/>
      <c r="G6" s="11"/>
    </row>
    <row r="7" spans="1:7" x14ac:dyDescent="0.35">
      <c r="A7" s="68">
        <v>44228</v>
      </c>
      <c r="B7" s="69">
        <v>575</v>
      </c>
      <c r="C7" s="11"/>
      <c r="D7" s="11"/>
      <c r="E7" s="11"/>
      <c r="F7" s="11"/>
      <c r="G7" s="11"/>
    </row>
    <row r="8" spans="1:7" x14ac:dyDescent="0.35">
      <c r="A8" s="68">
        <v>44256</v>
      </c>
      <c r="B8" s="69">
        <v>703</v>
      </c>
      <c r="C8" s="11"/>
      <c r="D8" s="11"/>
      <c r="E8" s="11"/>
      <c r="F8" s="11"/>
      <c r="G8" s="11"/>
    </row>
    <row r="9" spans="1:7" x14ac:dyDescent="0.35">
      <c r="A9" s="68">
        <v>44287</v>
      </c>
      <c r="B9" s="69">
        <v>379</v>
      </c>
      <c r="C9" s="11"/>
      <c r="D9" s="11"/>
      <c r="E9" s="11"/>
      <c r="F9" s="11"/>
      <c r="G9" s="11"/>
    </row>
    <row r="10" spans="1:7" x14ac:dyDescent="0.35">
      <c r="A10" s="68">
        <v>44317</v>
      </c>
      <c r="B10" s="69">
        <v>421</v>
      </c>
      <c r="C10" s="11"/>
      <c r="D10" s="11"/>
      <c r="E10" s="11"/>
      <c r="F10" s="11"/>
      <c r="G10" s="11"/>
    </row>
    <row r="11" spans="1:7" x14ac:dyDescent="0.35">
      <c r="A11" s="68">
        <v>44348</v>
      </c>
      <c r="B11" s="69">
        <v>532</v>
      </c>
      <c r="C11" s="11"/>
      <c r="D11" s="11"/>
      <c r="E11" s="11"/>
      <c r="F11" s="11"/>
      <c r="G11" s="11"/>
    </row>
    <row r="12" spans="1:7" x14ac:dyDescent="0.35">
      <c r="A12" s="68">
        <v>44378</v>
      </c>
      <c r="B12" s="69">
        <v>351</v>
      </c>
      <c r="C12" s="11"/>
      <c r="D12" s="11" t="s">
        <v>8</v>
      </c>
      <c r="E12" s="11" t="s">
        <v>168</v>
      </c>
      <c r="F12" s="11"/>
      <c r="G12" s="11"/>
    </row>
    <row r="13" spans="1:7" x14ac:dyDescent="0.35">
      <c r="A13" s="68">
        <v>44409</v>
      </c>
      <c r="B13" s="69">
        <v>484</v>
      </c>
      <c r="C13" s="11"/>
      <c r="D13" s="11"/>
      <c r="E13" s="11">
        <f>KURT(A6:A35,B6:B35)</f>
        <v>-2.0698278025535597</v>
      </c>
      <c r="F13" s="11"/>
      <c r="G13" s="11"/>
    </row>
    <row r="14" spans="1:7" x14ac:dyDescent="0.35">
      <c r="A14" s="68">
        <v>44440</v>
      </c>
      <c r="B14" s="69">
        <v>403</v>
      </c>
      <c r="C14" s="11"/>
      <c r="D14" s="11"/>
      <c r="E14" s="11"/>
      <c r="F14" s="11"/>
      <c r="G14" s="11"/>
    </row>
    <row r="15" spans="1:7" x14ac:dyDescent="0.35">
      <c r="A15" s="68">
        <v>44470</v>
      </c>
      <c r="B15" s="69">
        <v>393</v>
      </c>
      <c r="C15" s="11"/>
      <c r="D15" s="11"/>
      <c r="E15" s="11"/>
      <c r="F15" s="11"/>
      <c r="G15" s="11"/>
    </row>
    <row r="16" spans="1:7" x14ac:dyDescent="0.35">
      <c r="A16" s="68">
        <v>44501</v>
      </c>
      <c r="B16" s="69">
        <v>414</v>
      </c>
      <c r="C16" s="11"/>
      <c r="D16" s="11"/>
      <c r="E16" s="11"/>
      <c r="F16" s="11"/>
      <c r="G16" s="11"/>
    </row>
    <row r="17" spans="1:7" x14ac:dyDescent="0.35">
      <c r="A17" s="68">
        <v>44531</v>
      </c>
      <c r="B17" s="69">
        <v>463</v>
      </c>
      <c r="C17" s="11"/>
      <c r="D17" s="11"/>
      <c r="E17" s="11"/>
      <c r="F17" s="11"/>
      <c r="G17" s="11"/>
    </row>
    <row r="18" spans="1:7" x14ac:dyDescent="0.35">
      <c r="A18" s="68">
        <v>44562</v>
      </c>
      <c r="B18" s="69">
        <v>563</v>
      </c>
      <c r="C18" s="11"/>
      <c r="D18" s="11"/>
      <c r="E18" s="11"/>
      <c r="F18" s="11"/>
      <c r="G18" s="11"/>
    </row>
    <row r="19" spans="1:7" x14ac:dyDescent="0.35">
      <c r="A19" s="68">
        <v>44593</v>
      </c>
      <c r="B19" s="69">
        <v>434</v>
      </c>
      <c r="C19" s="11"/>
      <c r="D19" s="11"/>
      <c r="E19" s="11"/>
      <c r="F19" s="11"/>
      <c r="G19" s="11"/>
    </row>
    <row r="20" spans="1:7" x14ac:dyDescent="0.35">
      <c r="A20" s="68">
        <v>44621</v>
      </c>
      <c r="B20" s="69">
        <v>484</v>
      </c>
      <c r="C20" s="11"/>
      <c r="D20" s="11"/>
      <c r="E20" s="11"/>
      <c r="F20" s="11"/>
      <c r="G20" s="11"/>
    </row>
    <row r="21" spans="1:7" x14ac:dyDescent="0.35">
      <c r="A21" s="68">
        <v>44652</v>
      </c>
      <c r="B21" s="69">
        <v>487</v>
      </c>
      <c r="C21" s="11"/>
      <c r="D21" s="11"/>
      <c r="E21" s="11"/>
      <c r="F21" s="11"/>
      <c r="G21" s="11"/>
    </row>
    <row r="22" spans="1:7" x14ac:dyDescent="0.35">
      <c r="A22" s="68">
        <v>44682</v>
      </c>
      <c r="B22" s="69">
        <v>354</v>
      </c>
      <c r="C22" s="11"/>
      <c r="D22" s="11"/>
      <c r="E22" s="11"/>
      <c r="F22" s="11"/>
      <c r="G22" s="11"/>
    </row>
    <row r="23" spans="1:7" x14ac:dyDescent="0.35">
      <c r="A23" s="68">
        <v>44713</v>
      </c>
      <c r="B23" s="69">
        <v>382</v>
      </c>
      <c r="C23" s="11"/>
      <c r="D23" s="11"/>
      <c r="E23" s="11"/>
      <c r="F23" s="11"/>
      <c r="G23" s="11"/>
    </row>
    <row r="24" spans="1:7" x14ac:dyDescent="0.35">
      <c r="A24" s="68">
        <v>44743</v>
      </c>
      <c r="B24" s="69">
        <v>579</v>
      </c>
      <c r="C24" s="11"/>
      <c r="D24" s="11"/>
      <c r="E24" s="11"/>
      <c r="F24" s="11"/>
      <c r="G24" s="11"/>
    </row>
    <row r="25" spans="1:7" x14ac:dyDescent="0.35">
      <c r="A25" s="68">
        <v>44774</v>
      </c>
      <c r="B25" s="69">
        <v>374</v>
      </c>
      <c r="C25" s="11"/>
      <c r="D25" s="11"/>
      <c r="E25" s="11"/>
      <c r="F25" s="11"/>
      <c r="G25" s="11"/>
    </row>
    <row r="26" spans="1:7" x14ac:dyDescent="0.35">
      <c r="A26" s="68">
        <v>44805</v>
      </c>
      <c r="B26" s="69">
        <v>403</v>
      </c>
      <c r="C26" s="11"/>
      <c r="D26" s="11"/>
      <c r="E26" s="11"/>
      <c r="F26" s="11"/>
      <c r="G26" s="11"/>
    </row>
    <row r="27" spans="1:7" x14ac:dyDescent="0.35">
      <c r="A27" s="68">
        <v>44835</v>
      </c>
      <c r="B27" s="69">
        <v>459</v>
      </c>
      <c r="C27" s="11"/>
      <c r="D27" s="11"/>
      <c r="E27" s="11"/>
      <c r="F27" s="11"/>
      <c r="G27" s="11"/>
    </row>
    <row r="28" spans="1:7" x14ac:dyDescent="0.35">
      <c r="A28" s="68">
        <v>44866</v>
      </c>
      <c r="B28" s="69">
        <v>266</v>
      </c>
      <c r="C28" s="11"/>
      <c r="D28" s="11"/>
      <c r="E28" s="11"/>
      <c r="F28" s="11"/>
      <c r="G28" s="11"/>
    </row>
    <row r="29" spans="1:7" x14ac:dyDescent="0.35">
      <c r="A29" s="68">
        <v>44896</v>
      </c>
      <c r="B29" s="69">
        <v>306</v>
      </c>
      <c r="C29" s="11"/>
      <c r="D29" s="11"/>
      <c r="E29" s="11"/>
      <c r="F29" s="11"/>
      <c r="G29" s="11"/>
    </row>
    <row r="30" spans="1:7" ht="15" customHeight="1" x14ac:dyDescent="0.35">
      <c r="A30" s="68">
        <v>44927</v>
      </c>
      <c r="B30" s="69">
        <v>484</v>
      </c>
      <c r="C30" s="11"/>
      <c r="D30" s="11"/>
      <c r="E30" s="11"/>
      <c r="F30" s="11"/>
      <c r="G30" s="11"/>
    </row>
    <row r="31" spans="1:7" x14ac:dyDescent="0.35">
      <c r="A31" s="68">
        <v>44958</v>
      </c>
      <c r="B31" s="69">
        <v>447</v>
      </c>
      <c r="C31" s="11"/>
      <c r="D31" s="11"/>
      <c r="E31" s="11"/>
      <c r="F31" s="11"/>
      <c r="G31" s="11"/>
    </row>
    <row r="32" spans="1:7" x14ac:dyDescent="0.35">
      <c r="A32" s="68">
        <v>44986</v>
      </c>
      <c r="B32" s="69">
        <v>457</v>
      </c>
      <c r="C32" s="11"/>
      <c r="D32" s="11"/>
      <c r="E32" s="11"/>
      <c r="F32" s="11"/>
      <c r="G32" s="11"/>
    </row>
    <row r="33" spans="1:7" x14ac:dyDescent="0.35">
      <c r="A33" s="68">
        <v>45017</v>
      </c>
      <c r="B33" s="69">
        <v>366</v>
      </c>
      <c r="C33" s="11"/>
      <c r="D33" s="11"/>
      <c r="E33" s="11"/>
      <c r="F33" s="11"/>
      <c r="G33" s="11"/>
    </row>
    <row r="34" spans="1:7" x14ac:dyDescent="0.35">
      <c r="A34" s="68">
        <v>45047</v>
      </c>
      <c r="B34" s="69">
        <v>340</v>
      </c>
      <c r="C34" s="11"/>
      <c r="D34" s="11"/>
      <c r="E34" s="11"/>
      <c r="F34" s="11"/>
      <c r="G34" s="11"/>
    </row>
    <row r="35" spans="1:7" x14ac:dyDescent="0.35">
      <c r="A35" s="68">
        <v>45078</v>
      </c>
      <c r="B35" s="69">
        <v>322</v>
      </c>
      <c r="C35" s="11"/>
      <c r="D35" s="11"/>
      <c r="E35" s="11"/>
      <c r="F35" s="11"/>
      <c r="G35" s="11"/>
    </row>
  </sheetData>
  <pageMargins left="0.7" right="0.7" top="0.75" bottom="0.75" header="0.3" footer="0.3"/>
  <pageSetup paperSize="9" orientation="portrait" horizontalDpi="4294967294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34"/>
  <sheetViews>
    <sheetView workbookViewId="0">
      <selection activeCell="J15" sqref="J15"/>
    </sheetView>
  </sheetViews>
  <sheetFormatPr defaultRowHeight="14.5" x14ac:dyDescent="0.35"/>
  <cols>
    <col min="1" max="1" width="11.453125" customWidth="1"/>
    <col min="2" max="2" width="10.453125" customWidth="1"/>
    <col min="3" max="3" width="11.1796875" bestFit="1" customWidth="1"/>
  </cols>
  <sheetData>
    <row r="1" spans="1:14" x14ac:dyDescent="0.35">
      <c r="A1" t="s">
        <v>31</v>
      </c>
    </row>
    <row r="5" spans="1:14" x14ac:dyDescent="0.35">
      <c r="A5" t="s">
        <v>8</v>
      </c>
    </row>
    <row r="8" spans="1:14" ht="15" customHeight="1" x14ac:dyDescent="0.35">
      <c r="A8" t="s">
        <v>9</v>
      </c>
    </row>
    <row r="11" spans="1:14" x14ac:dyDescent="0.35">
      <c r="A11" t="s">
        <v>10</v>
      </c>
    </row>
    <row r="12" spans="1:14" x14ac:dyDescent="0.35">
      <c r="N12" s="12"/>
    </row>
    <row r="14" spans="1:14" x14ac:dyDescent="0.35">
      <c r="A14" t="s">
        <v>11</v>
      </c>
    </row>
    <row r="32" spans="3:3" x14ac:dyDescent="0.35">
      <c r="C32" s="13"/>
    </row>
    <row r="33" spans="2:13" x14ac:dyDescent="0.35">
      <c r="B33" s="12"/>
      <c r="C33" s="12"/>
      <c r="M33" s="12"/>
    </row>
    <row r="34" spans="2:13" x14ac:dyDescent="0.35">
      <c r="M34" s="12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34"/>
  <sheetViews>
    <sheetView zoomScaleNormal="100" workbookViewId="0">
      <selection activeCell="B34" sqref="B34"/>
    </sheetView>
  </sheetViews>
  <sheetFormatPr defaultRowHeight="14.5" x14ac:dyDescent="0.35"/>
  <cols>
    <col min="1" max="1" width="21.453125" bestFit="1" customWidth="1"/>
    <col min="2" max="2" width="18.1796875" customWidth="1"/>
    <col min="3" max="3" width="16.81640625" bestFit="1" customWidth="1"/>
    <col min="4" max="4" width="16.1796875" customWidth="1"/>
    <col min="5" max="5" width="17.54296875" bestFit="1" customWidth="1"/>
    <col min="6" max="6" width="13.1796875" customWidth="1"/>
  </cols>
  <sheetData>
    <row r="1" spans="1:4" x14ac:dyDescent="0.35">
      <c r="A1" t="s">
        <v>1</v>
      </c>
    </row>
    <row r="3" spans="1:4" x14ac:dyDescent="0.35">
      <c r="B3" s="57"/>
    </row>
    <row r="4" spans="1:4" ht="14.5" customHeight="1" x14ac:dyDescent="0.35">
      <c r="A4" s="53" t="s">
        <v>63</v>
      </c>
      <c r="B4" s="53" t="s">
        <v>64</v>
      </c>
      <c r="C4" s="53" t="s">
        <v>65</v>
      </c>
    </row>
    <row r="5" spans="1:4" x14ac:dyDescent="0.35">
      <c r="A5" s="52">
        <v>25</v>
      </c>
      <c r="B5" s="52">
        <v>32</v>
      </c>
      <c r="C5" s="52">
        <v>33</v>
      </c>
    </row>
    <row r="6" spans="1:4" x14ac:dyDescent="0.35">
      <c r="A6" s="52">
        <v>28</v>
      </c>
      <c r="B6" s="52">
        <v>35</v>
      </c>
      <c r="C6" s="52">
        <v>29</v>
      </c>
    </row>
    <row r="7" spans="1:4" x14ac:dyDescent="0.35">
      <c r="A7" s="52">
        <v>30</v>
      </c>
      <c r="B7" s="52">
        <v>33</v>
      </c>
      <c r="C7" s="52">
        <v>34</v>
      </c>
    </row>
    <row r="8" spans="1:4" x14ac:dyDescent="0.35">
      <c r="A8" s="52">
        <v>27</v>
      </c>
      <c r="B8" s="52">
        <v>26</v>
      </c>
      <c r="C8" s="52">
        <v>26</v>
      </c>
      <c r="D8" s="3"/>
    </row>
    <row r="9" spans="1:4" x14ac:dyDescent="0.35">
      <c r="A9" s="52">
        <v>34</v>
      </c>
      <c r="B9" s="52">
        <v>34</v>
      </c>
      <c r="C9" s="52">
        <v>28</v>
      </c>
    </row>
    <row r="10" spans="1:4" x14ac:dyDescent="0.35">
      <c r="A10" s="52">
        <v>29</v>
      </c>
      <c r="B10" s="52">
        <v>31</v>
      </c>
      <c r="C10" s="52">
        <v>25</v>
      </c>
    </row>
    <row r="11" spans="1:4" x14ac:dyDescent="0.35">
      <c r="A11" s="52">
        <v>28</v>
      </c>
      <c r="B11" s="52">
        <v>26</v>
      </c>
      <c r="C11" s="52">
        <v>26</v>
      </c>
    </row>
    <row r="12" spans="1:4" x14ac:dyDescent="0.35">
      <c r="A12" s="52">
        <v>34</v>
      </c>
      <c r="B12" s="52">
        <v>31</v>
      </c>
      <c r="C12" s="52">
        <v>28</v>
      </c>
    </row>
    <row r="13" spans="1:4" x14ac:dyDescent="0.35">
      <c r="A13" s="52">
        <v>29</v>
      </c>
      <c r="B13" s="52">
        <v>31</v>
      </c>
      <c r="C13" s="52">
        <v>25</v>
      </c>
    </row>
    <row r="15" spans="1:4" x14ac:dyDescent="0.35">
      <c r="A15" t="s">
        <v>8</v>
      </c>
      <c r="B15" t="s">
        <v>131</v>
      </c>
    </row>
    <row r="16" spans="1:4" x14ac:dyDescent="0.35">
      <c r="B16" t="s">
        <v>130</v>
      </c>
    </row>
    <row r="18" spans="1:9" x14ac:dyDescent="0.35">
      <c r="B18" t="s">
        <v>132</v>
      </c>
    </row>
    <row r="20" spans="1:9" ht="15" thickBot="1" x14ac:dyDescent="0.4">
      <c r="A20" t="s">
        <v>9</v>
      </c>
      <c r="B20" t="s">
        <v>133</v>
      </c>
    </row>
    <row r="21" spans="1:9" x14ac:dyDescent="0.35">
      <c r="B21" s="103" t="s">
        <v>134</v>
      </c>
      <c r="C21" s="103" t="s">
        <v>135</v>
      </c>
      <c r="D21" s="103" t="s">
        <v>136</v>
      </c>
      <c r="E21" s="103" t="s">
        <v>137</v>
      </c>
      <c r="F21" s="103" t="s">
        <v>138</v>
      </c>
    </row>
    <row r="22" spans="1:9" x14ac:dyDescent="0.35">
      <c r="B22" s="101" t="s">
        <v>63</v>
      </c>
      <c r="C22" s="101">
        <v>9</v>
      </c>
      <c r="D22" s="101">
        <v>264</v>
      </c>
      <c r="E22" s="101">
        <v>29.333333333333332</v>
      </c>
      <c r="F22" s="101">
        <v>9</v>
      </c>
    </row>
    <row r="23" spans="1:9" x14ac:dyDescent="0.35">
      <c r="B23" s="101" t="s">
        <v>64</v>
      </c>
      <c r="C23" s="101">
        <v>9</v>
      </c>
      <c r="D23" s="101">
        <v>279</v>
      </c>
      <c r="E23" s="101">
        <v>31</v>
      </c>
      <c r="F23" s="101">
        <v>10</v>
      </c>
    </row>
    <row r="24" spans="1:9" ht="15" thickBot="1" x14ac:dyDescent="0.4">
      <c r="B24" s="102" t="s">
        <v>65</v>
      </c>
      <c r="C24" s="102">
        <v>9</v>
      </c>
      <c r="D24" s="102">
        <v>254</v>
      </c>
      <c r="E24" s="102">
        <v>28.222222222222221</v>
      </c>
      <c r="F24" s="102">
        <v>10.944444444444457</v>
      </c>
    </row>
    <row r="27" spans="1:9" ht="15" thickBot="1" x14ac:dyDescent="0.4">
      <c r="B27" t="s">
        <v>139</v>
      </c>
    </row>
    <row r="28" spans="1:9" x14ac:dyDescent="0.35">
      <c r="B28" s="103" t="s">
        <v>140</v>
      </c>
      <c r="C28" s="103" t="s">
        <v>141</v>
      </c>
      <c r="D28" s="103" t="s">
        <v>142</v>
      </c>
      <c r="E28" s="103" t="s">
        <v>143</v>
      </c>
      <c r="F28" s="103" t="s">
        <v>144</v>
      </c>
      <c r="G28" s="103" t="s">
        <v>145</v>
      </c>
      <c r="H28" s="103" t="s">
        <v>146</v>
      </c>
    </row>
    <row r="29" spans="1:9" x14ac:dyDescent="0.35">
      <c r="B29" s="101" t="s">
        <v>147</v>
      </c>
      <c r="C29" s="101">
        <v>35.185185185185048</v>
      </c>
      <c r="D29" s="101">
        <v>2</v>
      </c>
      <c r="E29" s="101">
        <v>17.592592592592524</v>
      </c>
      <c r="F29" s="101">
        <v>1.7625231910946129</v>
      </c>
      <c r="G29" s="104">
        <v>0.1931070755679816</v>
      </c>
      <c r="H29" s="101">
        <v>3.4028261053501945</v>
      </c>
      <c r="I29" t="s">
        <v>150</v>
      </c>
    </row>
    <row r="30" spans="1:9" x14ac:dyDescent="0.35">
      <c r="B30" s="101" t="s">
        <v>148</v>
      </c>
      <c r="C30" s="101">
        <v>239.55555555555554</v>
      </c>
      <c r="D30" s="101">
        <v>24</v>
      </c>
      <c r="E30" s="101">
        <v>9.981481481481481</v>
      </c>
      <c r="F30" s="101"/>
      <c r="G30" s="101"/>
      <c r="H30" s="101"/>
    </row>
    <row r="31" spans="1:9" x14ac:dyDescent="0.35">
      <c r="B31" s="101"/>
      <c r="C31" s="101"/>
      <c r="D31" s="101"/>
      <c r="E31" s="101"/>
      <c r="F31" s="101"/>
      <c r="G31" s="101"/>
      <c r="H31" s="101"/>
    </row>
    <row r="32" spans="1:9" ht="15" thickBot="1" x14ac:dyDescent="0.4">
      <c r="B32" s="102" t="s">
        <v>149</v>
      </c>
      <c r="C32" s="102">
        <v>274.74074074074059</v>
      </c>
      <c r="D32" s="102">
        <v>26</v>
      </c>
      <c r="E32" s="102"/>
      <c r="F32" s="102"/>
      <c r="G32" s="102"/>
      <c r="H32" s="102"/>
    </row>
    <row r="34" spans="1:2" x14ac:dyDescent="0.35">
      <c r="A34" t="s">
        <v>10</v>
      </c>
      <c r="B34" t="s">
        <v>151</v>
      </c>
    </row>
  </sheetData>
  <pageMargins left="0.7" right="0.7" top="0.75" bottom="0.75" header="0.3" footer="0.3"/>
  <pageSetup paperSize="9" orientation="portrait" horizontalDpi="4294967294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535BE-EF9C-4F34-8C09-904D3FA9BF02}">
  <dimension ref="A1:F26"/>
  <sheetViews>
    <sheetView workbookViewId="0">
      <selection activeCell="D22" sqref="D22"/>
    </sheetView>
  </sheetViews>
  <sheetFormatPr defaultRowHeight="14.5" x14ac:dyDescent="0.35"/>
  <cols>
    <col min="1" max="1" width="21.1796875" customWidth="1"/>
    <col min="2" max="2" width="24.81640625" customWidth="1"/>
    <col min="3" max="3" width="10.1796875" bestFit="1" customWidth="1"/>
    <col min="4" max="4" width="16.1796875" bestFit="1" customWidth="1"/>
    <col min="5" max="5" width="32.453125" bestFit="1" customWidth="1"/>
    <col min="6" max="6" width="29.453125" bestFit="1" customWidth="1"/>
  </cols>
  <sheetData>
    <row r="1" spans="1:6" x14ac:dyDescent="0.35">
      <c r="A1" t="s">
        <v>0</v>
      </c>
    </row>
    <row r="3" spans="1:6" x14ac:dyDescent="0.35">
      <c r="A3" s="59"/>
    </row>
    <row r="4" spans="1:6" ht="29" x14ac:dyDescent="0.35">
      <c r="A4" s="63" t="s">
        <v>66</v>
      </c>
    </row>
    <row r="5" spans="1:6" x14ac:dyDescent="0.35">
      <c r="A5" s="15">
        <v>2.5</v>
      </c>
    </row>
    <row r="6" spans="1:6" x14ac:dyDescent="0.35">
      <c r="A6" s="15">
        <v>3.1</v>
      </c>
      <c r="C6" s="14">
        <f>AVERAGE(A5:A16)</f>
        <v>3.25</v>
      </c>
    </row>
    <row r="7" spans="1:6" x14ac:dyDescent="0.35">
      <c r="A7" s="15">
        <v>2.8</v>
      </c>
    </row>
    <row r="8" spans="1:6" x14ac:dyDescent="0.35">
      <c r="A8" s="15">
        <v>2.9</v>
      </c>
    </row>
    <row r="9" spans="1:6" x14ac:dyDescent="0.35">
      <c r="A9" s="15">
        <v>2.7</v>
      </c>
    </row>
    <row r="10" spans="1:6" x14ac:dyDescent="0.35">
      <c r="A10" s="15">
        <v>3.4</v>
      </c>
    </row>
    <row r="11" spans="1:6" x14ac:dyDescent="0.35">
      <c r="A11" s="15">
        <v>3.6</v>
      </c>
    </row>
    <row r="12" spans="1:6" x14ac:dyDescent="0.35">
      <c r="A12" s="15">
        <v>3</v>
      </c>
    </row>
    <row r="13" spans="1:6" x14ac:dyDescent="0.35">
      <c r="A13" s="15">
        <v>3.8</v>
      </c>
    </row>
    <row r="14" spans="1:6" x14ac:dyDescent="0.35">
      <c r="A14" s="15">
        <v>3.5</v>
      </c>
    </row>
    <row r="15" spans="1:6" x14ac:dyDescent="0.35">
      <c r="A15" s="67">
        <v>4</v>
      </c>
    </row>
    <row r="16" spans="1:6" x14ac:dyDescent="0.35">
      <c r="A16" s="67">
        <v>3.7</v>
      </c>
      <c r="D16" s="3"/>
      <c r="E16" s="3"/>
      <c r="F16" s="3"/>
    </row>
    <row r="18" spans="1:2" x14ac:dyDescent="0.35">
      <c r="A18" t="s">
        <v>8</v>
      </c>
      <c r="B18" t="s">
        <v>158</v>
      </c>
    </row>
    <row r="19" spans="1:2" x14ac:dyDescent="0.35">
      <c r="B19" t="s">
        <v>159</v>
      </c>
    </row>
    <row r="21" spans="1:2" x14ac:dyDescent="0.35">
      <c r="A21" t="s">
        <v>9</v>
      </c>
      <c r="B21" s="98" t="s">
        <v>160</v>
      </c>
    </row>
    <row r="22" spans="1:2" x14ac:dyDescent="0.35">
      <c r="B22" s="105">
        <f>ZTEST(A5:A16,C6)</f>
        <v>0.5</v>
      </c>
    </row>
    <row r="23" spans="1:2" x14ac:dyDescent="0.35">
      <c r="B23" s="105">
        <f>1-B22</f>
        <v>0.5</v>
      </c>
    </row>
    <row r="24" spans="1:2" x14ac:dyDescent="0.35">
      <c r="A24" t="s">
        <v>161</v>
      </c>
      <c r="B24" s="105">
        <f>2*MIN(B22:B23)</f>
        <v>1</v>
      </c>
    </row>
    <row r="26" spans="1:2" x14ac:dyDescent="0.35">
      <c r="A26" t="s">
        <v>10</v>
      </c>
      <c r="B26" t="s">
        <v>162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31"/>
  <sheetViews>
    <sheetView workbookViewId="0">
      <selection activeCell="B18" sqref="B18"/>
    </sheetView>
  </sheetViews>
  <sheetFormatPr defaultColWidth="9.1796875" defaultRowHeight="14.5" x14ac:dyDescent="0.35"/>
  <cols>
    <col min="1" max="1" width="22.08984375" customWidth="1"/>
    <col min="2" max="2" width="11.1796875" customWidth="1"/>
    <col min="4" max="4" width="19.81640625" customWidth="1"/>
    <col min="5" max="5" width="15.1796875" customWidth="1"/>
    <col min="6" max="6" width="14.81640625" customWidth="1"/>
    <col min="7" max="7" width="11.81640625" customWidth="1"/>
  </cols>
  <sheetData>
    <row r="1" spans="1:4" x14ac:dyDescent="0.35">
      <c r="A1" t="s">
        <v>1</v>
      </c>
    </row>
    <row r="3" spans="1:4" x14ac:dyDescent="0.35">
      <c r="A3" s="54"/>
      <c r="B3" s="42"/>
      <c r="C3" s="42"/>
    </row>
    <row r="4" spans="1:4" x14ac:dyDescent="0.35">
      <c r="A4" s="12"/>
      <c r="B4" s="12"/>
      <c r="C4" s="12"/>
    </row>
    <row r="5" spans="1:4" x14ac:dyDescent="0.35">
      <c r="A5" s="55" t="s">
        <v>67</v>
      </c>
      <c r="B5" s="55" t="s">
        <v>60</v>
      </c>
      <c r="C5" s="12"/>
    </row>
    <row r="6" spans="1:4" x14ac:dyDescent="0.35">
      <c r="A6" s="56">
        <v>1</v>
      </c>
      <c r="B6" s="56">
        <v>714</v>
      </c>
      <c r="C6" s="12"/>
    </row>
    <row r="7" spans="1:4" x14ac:dyDescent="0.35">
      <c r="A7" s="56">
        <v>2</v>
      </c>
      <c r="B7" s="56">
        <v>234</v>
      </c>
      <c r="C7" s="12"/>
    </row>
    <row r="8" spans="1:4" x14ac:dyDescent="0.35">
      <c r="A8" s="56">
        <v>3</v>
      </c>
      <c r="B8" s="56">
        <v>254</v>
      </c>
      <c r="C8" s="12"/>
    </row>
    <row r="9" spans="1:4" x14ac:dyDescent="0.35">
      <c r="A9" s="56">
        <v>4</v>
      </c>
      <c r="B9" s="56">
        <v>212</v>
      </c>
      <c r="C9" s="12"/>
    </row>
    <row r="10" spans="1:4" x14ac:dyDescent="0.35">
      <c r="A10" s="12"/>
      <c r="B10" s="12">
        <f>SUM(B6:B9)</f>
        <v>1414</v>
      </c>
      <c r="C10" s="12"/>
    </row>
    <row r="11" spans="1:4" x14ac:dyDescent="0.35">
      <c r="A11" t="s">
        <v>8</v>
      </c>
      <c r="B11" t="s">
        <v>152</v>
      </c>
      <c r="C11" t="s">
        <v>163</v>
      </c>
    </row>
    <row r="12" spans="1:4" x14ac:dyDescent="0.35">
      <c r="B12" t="s">
        <v>129</v>
      </c>
      <c r="C12" t="s">
        <v>164</v>
      </c>
    </row>
    <row r="14" spans="1:4" x14ac:dyDescent="0.35">
      <c r="A14" t="s">
        <v>9</v>
      </c>
      <c r="B14" t="s">
        <v>155</v>
      </c>
    </row>
    <row r="16" spans="1:4" x14ac:dyDescent="0.35">
      <c r="B16" t="s">
        <v>157</v>
      </c>
      <c r="D16" t="s">
        <v>156</v>
      </c>
    </row>
    <row r="30" spans="2:2" x14ac:dyDescent="0.35">
      <c r="B30" t="s">
        <v>154</v>
      </c>
    </row>
    <row r="31" spans="2:2" x14ac:dyDescent="0.35">
      <c r="B31" t="s">
        <v>153</v>
      </c>
    </row>
  </sheetData>
  <pageMargins left="0.7" right="0.7" top="0.75" bottom="0.75" header="0.3" footer="0.3"/>
  <pageSetup paperSize="9" orientation="portrait" horizontalDpi="4294967294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FF4F5-34FE-47D6-B9B2-19687D7E8DF0}">
  <dimension ref="B2:B303"/>
  <sheetViews>
    <sheetView topLeftCell="A105" zoomScaleNormal="100" workbookViewId="0">
      <selection activeCell="M19" sqref="M19"/>
    </sheetView>
  </sheetViews>
  <sheetFormatPr defaultRowHeight="14.5" x14ac:dyDescent="0.35"/>
  <cols>
    <col min="1" max="16384" width="8.7265625" style="80"/>
  </cols>
  <sheetData>
    <row r="2" spans="2:2" x14ac:dyDescent="0.35">
      <c r="B2" s="79"/>
    </row>
    <row r="89" spans="2:2" ht="18.5" x14ac:dyDescent="0.45">
      <c r="B89" s="81"/>
    </row>
    <row r="303" spans="2:2" ht="18.5" x14ac:dyDescent="0.45">
      <c r="B303" s="81"/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1353B-E2D9-4C5A-AC5F-187F0F91D3FA}">
  <dimension ref="A1:M37"/>
  <sheetViews>
    <sheetView workbookViewId="0">
      <selection activeCell="S13" sqref="S13"/>
    </sheetView>
  </sheetViews>
  <sheetFormatPr defaultRowHeight="14.5" x14ac:dyDescent="0.35"/>
  <cols>
    <col min="1" max="1" width="21.453125" bestFit="1" customWidth="1"/>
    <col min="2" max="2" width="20.1796875" customWidth="1"/>
    <col min="3" max="3" width="14.54296875" customWidth="1"/>
  </cols>
  <sheetData>
    <row r="1" spans="1:6" x14ac:dyDescent="0.35">
      <c r="A1" t="s">
        <v>1</v>
      </c>
      <c r="B1" s="58" t="s">
        <v>32</v>
      </c>
    </row>
    <row r="3" spans="1:6" x14ac:dyDescent="0.35">
      <c r="A3" s="20"/>
    </row>
    <row r="4" spans="1:6" ht="29" x14ac:dyDescent="0.35">
      <c r="A4" s="88" t="s">
        <v>70</v>
      </c>
      <c r="B4" s="63" t="s">
        <v>71</v>
      </c>
      <c r="C4" s="42"/>
    </row>
    <row r="5" spans="1:6" x14ac:dyDescent="0.35">
      <c r="A5" s="2" t="s">
        <v>72</v>
      </c>
      <c r="B5" s="89">
        <v>4.2999999999999997E-2</v>
      </c>
      <c r="C5" s="87"/>
      <c r="D5" s="90" t="s">
        <v>8</v>
      </c>
      <c r="E5" t="s">
        <v>97</v>
      </c>
      <c r="F5" s="12"/>
    </row>
    <row r="6" spans="1:6" x14ac:dyDescent="0.35">
      <c r="A6" s="2" t="s">
        <v>73</v>
      </c>
      <c r="B6" s="89">
        <v>5.5E-2</v>
      </c>
      <c r="C6" s="87"/>
      <c r="D6" s="90" t="s">
        <v>9</v>
      </c>
      <c r="E6" t="s">
        <v>98</v>
      </c>
    </row>
    <row r="7" spans="1:6" x14ac:dyDescent="0.35">
      <c r="A7" s="2" t="s">
        <v>74</v>
      </c>
      <c r="B7" s="89">
        <v>5.2999999999999999E-2</v>
      </c>
      <c r="C7" s="87"/>
      <c r="D7" s="90" t="s">
        <v>10</v>
      </c>
    </row>
    <row r="8" spans="1:6" x14ac:dyDescent="0.35">
      <c r="A8" s="2" t="s">
        <v>75</v>
      </c>
      <c r="B8" s="89">
        <v>5.1999999999999998E-2</v>
      </c>
      <c r="C8" s="87"/>
      <c r="D8" s="90"/>
    </row>
    <row r="9" spans="1:6" x14ac:dyDescent="0.35">
      <c r="A9" s="2" t="s">
        <v>76</v>
      </c>
      <c r="B9" s="89">
        <v>5.2999999999999999E-2</v>
      </c>
      <c r="C9" s="87"/>
      <c r="D9" s="90"/>
    </row>
    <row r="10" spans="1:6" x14ac:dyDescent="0.35">
      <c r="A10" s="2" t="s">
        <v>77</v>
      </c>
      <c r="B10" s="89">
        <v>0.05</v>
      </c>
      <c r="C10" s="87"/>
      <c r="D10" s="90"/>
    </row>
    <row r="11" spans="1:6" x14ac:dyDescent="0.35">
      <c r="A11" s="2" t="s">
        <v>78</v>
      </c>
      <c r="B11" s="89">
        <v>5.2999999999999999E-2</v>
      </c>
      <c r="C11" s="87"/>
      <c r="D11" s="90"/>
    </row>
    <row r="12" spans="1:6" x14ac:dyDescent="0.35">
      <c r="A12" s="2" t="s">
        <v>79</v>
      </c>
      <c r="B12" s="89">
        <v>5.5E-2</v>
      </c>
      <c r="C12" s="87"/>
      <c r="D12" s="90"/>
    </row>
    <row r="13" spans="1:6" x14ac:dyDescent="0.35">
      <c r="A13" s="2" t="s">
        <v>80</v>
      </c>
      <c r="B13" s="89">
        <v>4.2999999999999997E-2</v>
      </c>
      <c r="C13" s="87"/>
      <c r="D13" s="90"/>
    </row>
    <row r="14" spans="1:6" x14ac:dyDescent="0.35">
      <c r="A14" s="2" t="s">
        <v>81</v>
      </c>
      <c r="B14" s="89">
        <v>4.3999999999999997E-2</v>
      </c>
      <c r="C14" s="87"/>
      <c r="D14" s="90"/>
    </row>
    <row r="15" spans="1:6" x14ac:dyDescent="0.35">
      <c r="A15" s="2" t="s">
        <v>82</v>
      </c>
      <c r="B15" s="89">
        <v>5.2999999999999999E-2</v>
      </c>
      <c r="C15" s="87"/>
      <c r="D15" s="90"/>
    </row>
    <row r="16" spans="1:6" x14ac:dyDescent="0.35">
      <c r="A16" s="2" t="s">
        <v>83</v>
      </c>
      <c r="B16" s="89">
        <v>5.3999999999999999E-2</v>
      </c>
      <c r="C16" s="87"/>
      <c r="D16" s="90"/>
    </row>
    <row r="17" spans="1:13" x14ac:dyDescent="0.35">
      <c r="A17" s="2" t="s">
        <v>84</v>
      </c>
      <c r="B17" s="89">
        <v>4.4999999999999998E-2</v>
      </c>
      <c r="C17" s="87"/>
      <c r="D17" s="90"/>
    </row>
    <row r="18" spans="1:13" x14ac:dyDescent="0.35">
      <c r="A18" s="2" t="s">
        <v>85</v>
      </c>
      <c r="B18" s="89">
        <v>5.0999999999999997E-2</v>
      </c>
      <c r="C18" s="87"/>
      <c r="D18" s="90"/>
    </row>
    <row r="19" spans="1:13" x14ac:dyDescent="0.35">
      <c r="A19" s="2" t="s">
        <v>86</v>
      </c>
      <c r="B19" s="89">
        <v>4.8000000000000001E-2</v>
      </c>
      <c r="C19" s="87"/>
      <c r="D19" s="90"/>
    </row>
    <row r="20" spans="1:13" x14ac:dyDescent="0.35">
      <c r="A20" s="2" t="s">
        <v>87</v>
      </c>
      <c r="B20" s="89">
        <v>4.2999999999999997E-2</v>
      </c>
      <c r="C20" s="87"/>
      <c r="D20" s="90"/>
    </row>
    <row r="21" spans="1:13" x14ac:dyDescent="0.35">
      <c r="A21" s="2" t="s">
        <v>88</v>
      </c>
      <c r="B21" s="89">
        <v>4.8000000000000001E-2</v>
      </c>
      <c r="C21" s="87"/>
      <c r="D21" s="90"/>
      <c r="M21" s="12"/>
    </row>
    <row r="22" spans="1:13" x14ac:dyDescent="0.35">
      <c r="A22" s="2" t="s">
        <v>89</v>
      </c>
      <c r="B22" s="89">
        <v>4.4999999999999998E-2</v>
      </c>
      <c r="C22" s="87"/>
      <c r="D22" s="90"/>
      <c r="M22" s="12"/>
    </row>
    <row r="23" spans="1:13" x14ac:dyDescent="0.35">
      <c r="A23" s="2" t="s">
        <v>90</v>
      </c>
      <c r="B23" s="89">
        <v>4.4999999999999998E-2</v>
      </c>
      <c r="C23" s="87"/>
      <c r="D23" s="90"/>
      <c r="M23" s="12"/>
    </row>
    <row r="24" spans="1:13" x14ac:dyDescent="0.35">
      <c r="A24" s="2" t="s">
        <v>91</v>
      </c>
      <c r="B24" s="89">
        <v>4.5999999999999999E-2</v>
      </c>
      <c r="C24" s="87"/>
      <c r="D24" s="90"/>
      <c r="M24" s="12"/>
    </row>
    <row r="37" spans="1:2" x14ac:dyDescent="0.35">
      <c r="A37" s="39"/>
      <c r="B37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43A92-0EE3-4558-B59B-285FF30CB249}">
  <dimension ref="A1:AZ118"/>
  <sheetViews>
    <sheetView workbookViewId="0">
      <selection activeCell="D9" sqref="D9"/>
    </sheetView>
  </sheetViews>
  <sheetFormatPr defaultColWidth="9.1796875" defaultRowHeight="14.5" x14ac:dyDescent="0.35"/>
  <cols>
    <col min="1" max="1" width="22.1796875" customWidth="1"/>
    <col min="2" max="2" width="20.1796875" bestFit="1" customWidth="1"/>
    <col min="3" max="3" width="17.26953125" customWidth="1"/>
    <col min="4" max="4" width="15.26953125" bestFit="1" customWidth="1"/>
    <col min="5" max="5" width="7.54296875" bestFit="1" customWidth="1"/>
    <col min="6" max="6" width="4.6328125" bestFit="1" customWidth="1"/>
    <col min="7" max="7" width="7.54296875" bestFit="1" customWidth="1"/>
    <col min="8" max="8" width="4.6328125" bestFit="1" customWidth="1"/>
    <col min="9" max="9" width="7.54296875" bestFit="1" customWidth="1"/>
    <col min="10" max="10" width="4.6328125" bestFit="1" customWidth="1"/>
    <col min="11" max="11" width="7.54296875" bestFit="1" customWidth="1"/>
    <col min="12" max="12" width="4.6328125" bestFit="1" customWidth="1"/>
    <col min="13" max="13" width="7.54296875" bestFit="1" customWidth="1"/>
    <col min="14" max="14" width="4.6328125" bestFit="1" customWidth="1"/>
    <col min="15" max="15" width="7.54296875" bestFit="1" customWidth="1"/>
    <col min="16" max="16" width="4.6328125" bestFit="1" customWidth="1"/>
    <col min="17" max="17" width="7.54296875" bestFit="1" customWidth="1"/>
    <col min="18" max="18" width="4.6328125" bestFit="1" customWidth="1"/>
    <col min="19" max="19" width="7.54296875" bestFit="1" customWidth="1"/>
    <col min="20" max="20" width="4.6328125" bestFit="1" customWidth="1"/>
    <col min="21" max="21" width="7.54296875" bestFit="1" customWidth="1"/>
    <col min="22" max="22" width="4.6328125" bestFit="1" customWidth="1"/>
    <col min="23" max="23" width="7.54296875" bestFit="1" customWidth="1"/>
    <col min="24" max="24" width="4.6328125" bestFit="1" customWidth="1"/>
    <col min="25" max="25" width="7.54296875" bestFit="1" customWidth="1"/>
    <col min="26" max="26" width="4.6328125" bestFit="1" customWidth="1"/>
    <col min="27" max="27" width="7.54296875" bestFit="1" customWidth="1"/>
    <col min="28" max="28" width="4.6328125" bestFit="1" customWidth="1"/>
    <col min="29" max="29" width="7.54296875" bestFit="1" customWidth="1"/>
    <col min="30" max="30" width="4.6328125" bestFit="1" customWidth="1"/>
    <col min="31" max="31" width="7.54296875" bestFit="1" customWidth="1"/>
    <col min="32" max="32" width="4.6328125" bestFit="1" customWidth="1"/>
    <col min="33" max="33" width="7.54296875" bestFit="1" customWidth="1"/>
    <col min="34" max="34" width="5.6328125" bestFit="1" customWidth="1"/>
    <col min="35" max="35" width="8.54296875" bestFit="1" customWidth="1"/>
    <col min="36" max="36" width="5.6328125" bestFit="1" customWidth="1"/>
    <col min="37" max="37" width="8.54296875" bestFit="1" customWidth="1"/>
    <col min="38" max="38" width="5.6328125" bestFit="1" customWidth="1"/>
    <col min="39" max="39" width="8.54296875" bestFit="1" customWidth="1"/>
    <col min="40" max="40" width="5.6328125" bestFit="1" customWidth="1"/>
    <col min="41" max="41" width="8.54296875" bestFit="1" customWidth="1"/>
    <col min="42" max="42" width="5.6328125" bestFit="1" customWidth="1"/>
    <col min="43" max="43" width="8.54296875" bestFit="1" customWidth="1"/>
    <col min="44" max="44" width="5.6328125" bestFit="1" customWidth="1"/>
    <col min="45" max="45" width="8.54296875" bestFit="1" customWidth="1"/>
    <col min="46" max="46" width="5.6328125" bestFit="1" customWidth="1"/>
    <col min="47" max="47" width="8.54296875" bestFit="1" customWidth="1"/>
    <col min="48" max="48" width="5.6328125" bestFit="1" customWidth="1"/>
    <col min="49" max="49" width="8.54296875" bestFit="1" customWidth="1"/>
    <col min="50" max="50" width="5.6328125" bestFit="1" customWidth="1"/>
    <col min="51" max="51" width="8.54296875" bestFit="1" customWidth="1"/>
    <col min="52" max="52" width="10.7265625" bestFit="1" customWidth="1"/>
  </cols>
  <sheetData>
    <row r="1" spans="1:52" x14ac:dyDescent="0.35">
      <c r="A1" t="s">
        <v>33</v>
      </c>
    </row>
    <row r="3" spans="1:52" x14ac:dyDescent="0.35">
      <c r="C3" s="12"/>
      <c r="E3" s="12"/>
    </row>
    <row r="4" spans="1:52" x14ac:dyDescent="0.35">
      <c r="A4" s="60" t="s">
        <v>92</v>
      </c>
      <c r="B4" s="60" t="s">
        <v>93</v>
      </c>
      <c r="C4" s="12" t="s">
        <v>99</v>
      </c>
      <c r="E4" s="3"/>
      <c r="F4" s="45"/>
      <c r="G4" s="18"/>
    </row>
    <row r="5" spans="1:52" x14ac:dyDescent="0.35">
      <c r="A5" s="62">
        <v>1</v>
      </c>
      <c r="B5" s="62">
        <v>75</v>
      </c>
      <c r="C5" s="12"/>
      <c r="E5" s="44"/>
    </row>
    <row r="6" spans="1:52" x14ac:dyDescent="0.35">
      <c r="A6" s="62">
        <v>2</v>
      </c>
      <c r="B6" s="62">
        <v>162</v>
      </c>
      <c r="C6" s="12"/>
      <c r="E6" s="44"/>
    </row>
    <row r="7" spans="1:52" x14ac:dyDescent="0.35">
      <c r="A7" s="62">
        <v>3</v>
      </c>
      <c r="B7" s="62">
        <v>105</v>
      </c>
      <c r="C7" s="12"/>
      <c r="E7" s="44"/>
    </row>
    <row r="8" spans="1:52" x14ac:dyDescent="0.35">
      <c r="A8" s="62">
        <v>4</v>
      </c>
      <c r="B8" s="62">
        <v>80</v>
      </c>
      <c r="C8" s="12"/>
      <c r="E8" s="44"/>
    </row>
    <row r="9" spans="1:52" x14ac:dyDescent="0.35">
      <c r="A9" s="62">
        <v>5</v>
      </c>
      <c r="B9" s="62">
        <v>154</v>
      </c>
      <c r="C9" s="12"/>
      <c r="D9" s="99" t="s">
        <v>102</v>
      </c>
    </row>
    <row r="10" spans="1:52" x14ac:dyDescent="0.35">
      <c r="A10" s="62">
        <v>6</v>
      </c>
      <c r="B10" s="62">
        <v>36</v>
      </c>
      <c r="C10" s="12"/>
      <c r="D10" s="98">
        <v>10</v>
      </c>
      <c r="E10" s="98" t="s">
        <v>103</v>
      </c>
      <c r="F10" s="98">
        <v>11</v>
      </c>
      <c r="G10" s="98" t="s">
        <v>104</v>
      </c>
      <c r="H10" s="98">
        <v>20</v>
      </c>
      <c r="I10" s="98" t="s">
        <v>105</v>
      </c>
      <c r="J10" s="98">
        <v>22</v>
      </c>
      <c r="K10" s="98" t="s">
        <v>106</v>
      </c>
      <c r="L10" s="98">
        <v>36</v>
      </c>
      <c r="M10" s="98" t="s">
        <v>107</v>
      </c>
      <c r="N10" s="98">
        <v>47</v>
      </c>
      <c r="O10" s="98" t="s">
        <v>108</v>
      </c>
      <c r="P10" s="98">
        <v>50</v>
      </c>
      <c r="Q10" s="98" t="s">
        <v>109</v>
      </c>
      <c r="R10" s="98">
        <v>59</v>
      </c>
      <c r="S10" s="98" t="s">
        <v>110</v>
      </c>
      <c r="T10" s="98">
        <v>75</v>
      </c>
      <c r="U10" s="98" t="s">
        <v>111</v>
      </c>
      <c r="V10" s="98">
        <v>80</v>
      </c>
      <c r="W10" s="98" t="s">
        <v>112</v>
      </c>
      <c r="X10" s="98">
        <v>88</v>
      </c>
      <c r="Y10" s="98" t="s">
        <v>113</v>
      </c>
      <c r="Z10" s="98">
        <v>92</v>
      </c>
      <c r="AA10" s="98" t="s">
        <v>114</v>
      </c>
      <c r="AB10" s="98">
        <v>93</v>
      </c>
      <c r="AC10" s="98" t="s">
        <v>115</v>
      </c>
      <c r="AD10" s="98">
        <v>94</v>
      </c>
      <c r="AE10" s="98" t="s">
        <v>116</v>
      </c>
      <c r="AF10" s="98">
        <v>97</v>
      </c>
      <c r="AG10" s="98" t="s">
        <v>117</v>
      </c>
      <c r="AH10" s="98">
        <v>105</v>
      </c>
      <c r="AI10" s="98" t="s">
        <v>118</v>
      </c>
      <c r="AJ10" s="98">
        <v>116</v>
      </c>
      <c r="AK10" s="98" t="s">
        <v>119</v>
      </c>
      <c r="AL10" s="98">
        <v>135</v>
      </c>
      <c r="AM10" s="98" t="s">
        <v>120</v>
      </c>
      <c r="AN10" s="98">
        <v>137</v>
      </c>
      <c r="AO10" s="98" t="s">
        <v>121</v>
      </c>
      <c r="AP10" s="98">
        <v>142</v>
      </c>
      <c r="AQ10" s="98" t="s">
        <v>122</v>
      </c>
      <c r="AR10" s="98">
        <v>143</v>
      </c>
      <c r="AS10" s="98" t="s">
        <v>123</v>
      </c>
      <c r="AT10" s="98">
        <v>154</v>
      </c>
      <c r="AU10" s="98" t="s">
        <v>124</v>
      </c>
      <c r="AV10" s="98">
        <v>162</v>
      </c>
      <c r="AW10" s="98" t="s">
        <v>125</v>
      </c>
      <c r="AX10" s="98">
        <v>166</v>
      </c>
      <c r="AY10" s="98" t="s">
        <v>126</v>
      </c>
      <c r="AZ10" s="98" t="s">
        <v>100</v>
      </c>
    </row>
    <row r="11" spans="1:52" x14ac:dyDescent="0.35">
      <c r="A11" s="62">
        <v>7</v>
      </c>
      <c r="B11" s="62">
        <v>137</v>
      </c>
      <c r="C11" s="12"/>
      <c r="D11" s="98">
        <v>20</v>
      </c>
      <c r="F11" s="98">
        <v>14</v>
      </c>
      <c r="H11" s="98">
        <v>19</v>
      </c>
      <c r="J11" s="98">
        <v>22</v>
      </c>
      <c r="L11" s="98">
        <v>6</v>
      </c>
      <c r="N11" s="98">
        <v>21</v>
      </c>
      <c r="P11" s="98">
        <v>24</v>
      </c>
      <c r="R11" s="98">
        <v>11</v>
      </c>
      <c r="T11" s="98">
        <v>1</v>
      </c>
      <c r="V11" s="98">
        <v>4</v>
      </c>
      <c r="X11" s="98">
        <v>17</v>
      </c>
      <c r="Z11" s="98">
        <v>16</v>
      </c>
      <c r="AB11" s="98">
        <v>23</v>
      </c>
      <c r="AD11" s="98">
        <v>8</v>
      </c>
      <c r="AF11" s="98">
        <v>9</v>
      </c>
      <c r="AH11" s="98">
        <v>3</v>
      </c>
      <c r="AJ11" s="98">
        <v>12</v>
      </c>
      <c r="AL11" s="98">
        <v>15</v>
      </c>
      <c r="AN11" s="98">
        <v>7</v>
      </c>
      <c r="AP11" s="98">
        <v>18</v>
      </c>
      <c r="AR11" s="98">
        <v>10</v>
      </c>
      <c r="AT11" s="98">
        <v>5</v>
      </c>
      <c r="AV11" s="98">
        <v>2</v>
      </c>
      <c r="AX11" s="98">
        <v>13</v>
      </c>
    </row>
    <row r="12" spans="1:52" x14ac:dyDescent="0.35">
      <c r="A12" s="62">
        <v>8</v>
      </c>
      <c r="B12" s="62">
        <v>94</v>
      </c>
      <c r="C12" s="12"/>
    </row>
    <row r="13" spans="1:52" x14ac:dyDescent="0.35">
      <c r="A13" s="62">
        <v>9</v>
      </c>
      <c r="B13" s="62">
        <v>97</v>
      </c>
      <c r="C13" s="12"/>
    </row>
    <row r="14" spans="1:52" x14ac:dyDescent="0.35">
      <c r="A14" s="62">
        <v>10</v>
      </c>
      <c r="B14" s="62">
        <v>143</v>
      </c>
      <c r="C14" s="12"/>
    </row>
    <row r="15" spans="1:52" x14ac:dyDescent="0.35">
      <c r="A15" s="62">
        <v>11</v>
      </c>
      <c r="B15" s="62">
        <v>59</v>
      </c>
      <c r="C15" s="12"/>
    </row>
    <row r="16" spans="1:52" x14ac:dyDescent="0.35">
      <c r="A16" s="62">
        <v>12</v>
      </c>
      <c r="B16" s="62">
        <v>116</v>
      </c>
      <c r="C16" s="12"/>
    </row>
    <row r="17" spans="1:3" x14ac:dyDescent="0.35">
      <c r="A17" s="62">
        <v>13</v>
      </c>
      <c r="B17" s="62">
        <v>166</v>
      </c>
      <c r="C17" s="12"/>
    </row>
    <row r="18" spans="1:3" x14ac:dyDescent="0.35">
      <c r="A18" s="62">
        <v>14</v>
      </c>
      <c r="B18" s="62">
        <v>11</v>
      </c>
      <c r="C18" s="12"/>
    </row>
    <row r="19" spans="1:3" x14ac:dyDescent="0.35">
      <c r="A19" s="62">
        <v>15</v>
      </c>
      <c r="B19" s="62">
        <v>135</v>
      </c>
    </row>
    <row r="20" spans="1:3" x14ac:dyDescent="0.35">
      <c r="A20" s="62">
        <v>16</v>
      </c>
      <c r="B20" s="62">
        <v>92</v>
      </c>
    </row>
    <row r="21" spans="1:3" x14ac:dyDescent="0.35">
      <c r="A21" s="62">
        <v>17</v>
      </c>
      <c r="B21" s="62">
        <v>88</v>
      </c>
    </row>
    <row r="22" spans="1:3" x14ac:dyDescent="0.35">
      <c r="A22" s="62">
        <v>18</v>
      </c>
      <c r="B22" s="62">
        <v>142</v>
      </c>
    </row>
    <row r="23" spans="1:3" x14ac:dyDescent="0.35">
      <c r="A23" s="62">
        <v>19</v>
      </c>
      <c r="B23" s="62">
        <v>20</v>
      </c>
    </row>
    <row r="24" spans="1:3" x14ac:dyDescent="0.35">
      <c r="A24" s="62">
        <v>20</v>
      </c>
      <c r="B24" s="62">
        <v>10</v>
      </c>
    </row>
    <row r="25" spans="1:3" x14ac:dyDescent="0.35">
      <c r="A25" s="62">
        <v>21</v>
      </c>
      <c r="B25" s="62">
        <v>47</v>
      </c>
    </row>
    <row r="26" spans="1:3" x14ac:dyDescent="0.35">
      <c r="A26" s="62">
        <v>22</v>
      </c>
      <c r="B26" s="62">
        <v>22</v>
      </c>
    </row>
    <row r="27" spans="1:3" x14ac:dyDescent="0.35">
      <c r="A27" s="62">
        <v>23</v>
      </c>
      <c r="B27" s="62">
        <v>93</v>
      </c>
    </row>
    <row r="28" spans="1:3" x14ac:dyDescent="0.35">
      <c r="A28" s="62">
        <v>24</v>
      </c>
      <c r="B28" s="62">
        <v>50</v>
      </c>
    </row>
    <row r="29" spans="1:3" x14ac:dyDescent="0.35">
      <c r="B29" s="43"/>
    </row>
    <row r="30" spans="1:3" x14ac:dyDescent="0.35">
      <c r="B30" s="43"/>
    </row>
    <row r="31" spans="1:3" x14ac:dyDescent="0.35">
      <c r="B31" s="43"/>
    </row>
    <row r="32" spans="1:3" x14ac:dyDescent="0.35">
      <c r="B32" s="43"/>
    </row>
    <row r="33" spans="2:2" x14ac:dyDescent="0.35">
      <c r="B33" s="43"/>
    </row>
    <row r="34" spans="2:2" x14ac:dyDescent="0.35">
      <c r="B34" s="43"/>
    </row>
    <row r="35" spans="2:2" x14ac:dyDescent="0.35">
      <c r="B35" s="43"/>
    </row>
    <row r="36" spans="2:2" x14ac:dyDescent="0.35">
      <c r="B36" s="43"/>
    </row>
    <row r="37" spans="2:2" x14ac:dyDescent="0.35">
      <c r="B37" s="43"/>
    </row>
    <row r="38" spans="2:2" x14ac:dyDescent="0.35">
      <c r="B38" s="43"/>
    </row>
    <row r="39" spans="2:2" x14ac:dyDescent="0.35">
      <c r="B39" s="43"/>
    </row>
    <row r="40" spans="2:2" x14ac:dyDescent="0.35">
      <c r="B40" s="43"/>
    </row>
    <row r="41" spans="2:2" x14ac:dyDescent="0.35">
      <c r="B41" s="43"/>
    </row>
    <row r="42" spans="2:2" x14ac:dyDescent="0.35">
      <c r="B42" s="43"/>
    </row>
    <row r="43" spans="2:2" x14ac:dyDescent="0.35">
      <c r="B43" s="43"/>
    </row>
    <row r="44" spans="2:2" x14ac:dyDescent="0.35">
      <c r="B44" s="43"/>
    </row>
    <row r="45" spans="2:2" x14ac:dyDescent="0.35">
      <c r="B45" s="43"/>
    </row>
    <row r="46" spans="2:2" x14ac:dyDescent="0.35">
      <c r="B46" s="43"/>
    </row>
    <row r="47" spans="2:2" x14ac:dyDescent="0.35">
      <c r="B47" s="43"/>
    </row>
    <row r="48" spans="2:2" x14ac:dyDescent="0.35">
      <c r="B48" s="43"/>
    </row>
    <row r="49" spans="2:2" x14ac:dyDescent="0.35">
      <c r="B49" s="43"/>
    </row>
    <row r="50" spans="2:2" x14ac:dyDescent="0.35">
      <c r="B50" s="43"/>
    </row>
    <row r="51" spans="2:2" x14ac:dyDescent="0.35">
      <c r="B51" s="43"/>
    </row>
    <row r="52" spans="2:2" x14ac:dyDescent="0.35">
      <c r="B52" s="43"/>
    </row>
    <row r="53" spans="2:2" x14ac:dyDescent="0.35">
      <c r="B53" s="43"/>
    </row>
    <row r="54" spans="2:2" x14ac:dyDescent="0.35">
      <c r="B54" s="43"/>
    </row>
    <row r="55" spans="2:2" x14ac:dyDescent="0.35">
      <c r="B55" s="43"/>
    </row>
    <row r="56" spans="2:2" x14ac:dyDescent="0.35">
      <c r="B56" s="43"/>
    </row>
    <row r="57" spans="2:2" x14ac:dyDescent="0.35">
      <c r="B57" s="43"/>
    </row>
    <row r="58" spans="2:2" x14ac:dyDescent="0.35">
      <c r="B58" s="43"/>
    </row>
    <row r="59" spans="2:2" x14ac:dyDescent="0.35">
      <c r="B59" s="43"/>
    </row>
    <row r="60" spans="2:2" x14ac:dyDescent="0.35">
      <c r="B60" s="43"/>
    </row>
    <row r="61" spans="2:2" x14ac:dyDescent="0.35">
      <c r="B61" s="43"/>
    </row>
    <row r="62" spans="2:2" x14ac:dyDescent="0.35">
      <c r="B62" s="43"/>
    </row>
    <row r="63" spans="2:2" x14ac:dyDescent="0.35">
      <c r="B63" s="43"/>
    </row>
    <row r="64" spans="2:2" x14ac:dyDescent="0.35">
      <c r="B64" s="43"/>
    </row>
    <row r="65" spans="2:2" x14ac:dyDescent="0.35">
      <c r="B65" s="43"/>
    </row>
    <row r="66" spans="2:2" x14ac:dyDescent="0.35">
      <c r="B66" s="43"/>
    </row>
    <row r="67" spans="2:2" x14ac:dyDescent="0.35">
      <c r="B67" s="43"/>
    </row>
    <row r="68" spans="2:2" x14ac:dyDescent="0.35">
      <c r="B68" s="43"/>
    </row>
    <row r="69" spans="2:2" x14ac:dyDescent="0.35">
      <c r="B69" s="43"/>
    </row>
    <row r="70" spans="2:2" x14ac:dyDescent="0.35">
      <c r="B70" s="43"/>
    </row>
    <row r="71" spans="2:2" x14ac:dyDescent="0.35">
      <c r="B71" s="43"/>
    </row>
    <row r="72" spans="2:2" x14ac:dyDescent="0.35">
      <c r="B72" s="43"/>
    </row>
    <row r="73" spans="2:2" x14ac:dyDescent="0.35">
      <c r="B73" s="43"/>
    </row>
    <row r="74" spans="2:2" x14ac:dyDescent="0.35">
      <c r="B74" s="43"/>
    </row>
    <row r="75" spans="2:2" x14ac:dyDescent="0.35">
      <c r="B75" s="43"/>
    </row>
    <row r="76" spans="2:2" x14ac:dyDescent="0.35">
      <c r="B76" s="43"/>
    </row>
    <row r="77" spans="2:2" x14ac:dyDescent="0.35">
      <c r="B77" s="43"/>
    </row>
    <row r="78" spans="2:2" x14ac:dyDescent="0.35">
      <c r="B78" s="43"/>
    </row>
    <row r="79" spans="2:2" x14ac:dyDescent="0.35">
      <c r="B79" s="43"/>
    </row>
    <row r="80" spans="2:2" x14ac:dyDescent="0.35">
      <c r="B80" s="43"/>
    </row>
    <row r="81" spans="2:2" x14ac:dyDescent="0.35">
      <c r="B81" s="43"/>
    </row>
    <row r="82" spans="2:2" x14ac:dyDescent="0.35">
      <c r="B82" s="43"/>
    </row>
    <row r="83" spans="2:2" x14ac:dyDescent="0.35">
      <c r="B83" s="43"/>
    </row>
    <row r="84" spans="2:2" x14ac:dyDescent="0.35">
      <c r="B84" s="43"/>
    </row>
    <row r="85" spans="2:2" x14ac:dyDescent="0.35">
      <c r="B85" s="43"/>
    </row>
    <row r="86" spans="2:2" x14ac:dyDescent="0.35">
      <c r="B86" s="43"/>
    </row>
    <row r="87" spans="2:2" x14ac:dyDescent="0.35">
      <c r="B87" s="43"/>
    </row>
    <row r="88" spans="2:2" x14ac:dyDescent="0.35">
      <c r="B88" s="43"/>
    </row>
    <row r="89" spans="2:2" x14ac:dyDescent="0.35">
      <c r="B89" s="43"/>
    </row>
    <row r="90" spans="2:2" x14ac:dyDescent="0.35">
      <c r="B90" s="43"/>
    </row>
    <row r="91" spans="2:2" x14ac:dyDescent="0.35">
      <c r="B91" s="43"/>
    </row>
    <row r="92" spans="2:2" x14ac:dyDescent="0.35">
      <c r="B92" s="43"/>
    </row>
    <row r="93" spans="2:2" x14ac:dyDescent="0.35">
      <c r="B93" s="43"/>
    </row>
    <row r="94" spans="2:2" x14ac:dyDescent="0.35">
      <c r="B94" s="43"/>
    </row>
    <row r="95" spans="2:2" x14ac:dyDescent="0.35">
      <c r="B95" s="43"/>
    </row>
    <row r="96" spans="2:2" x14ac:dyDescent="0.35">
      <c r="B96" s="43"/>
    </row>
    <row r="97" spans="2:4" x14ac:dyDescent="0.35">
      <c r="B97" s="43"/>
    </row>
    <row r="98" spans="2:4" x14ac:dyDescent="0.35">
      <c r="B98" s="43"/>
    </row>
    <row r="99" spans="2:4" x14ac:dyDescent="0.35">
      <c r="B99" s="43"/>
    </row>
    <row r="100" spans="2:4" x14ac:dyDescent="0.35">
      <c r="B100" s="43"/>
    </row>
    <row r="101" spans="2:4" x14ac:dyDescent="0.35">
      <c r="B101" s="43"/>
    </row>
    <row r="102" spans="2:4" x14ac:dyDescent="0.35">
      <c r="B102" s="43"/>
    </row>
    <row r="103" spans="2:4" x14ac:dyDescent="0.35">
      <c r="B103" s="43"/>
    </row>
    <row r="104" spans="2:4" x14ac:dyDescent="0.35">
      <c r="B104" s="43"/>
    </row>
    <row r="105" spans="2:4" x14ac:dyDescent="0.35">
      <c r="D105" s="43"/>
    </row>
    <row r="106" spans="2:4" x14ac:dyDescent="0.35">
      <c r="D106" s="43"/>
    </row>
    <row r="107" spans="2:4" x14ac:dyDescent="0.35">
      <c r="D107" s="43"/>
    </row>
    <row r="108" spans="2:4" x14ac:dyDescent="0.35">
      <c r="D108" s="43"/>
    </row>
    <row r="109" spans="2:4" x14ac:dyDescent="0.35">
      <c r="D109" s="43"/>
    </row>
    <row r="110" spans="2:4" x14ac:dyDescent="0.35">
      <c r="D110" s="43"/>
    </row>
    <row r="111" spans="2:4" x14ac:dyDescent="0.35">
      <c r="D111" s="43"/>
    </row>
    <row r="112" spans="2:4" x14ac:dyDescent="0.35">
      <c r="D112" s="43"/>
    </row>
    <row r="113" spans="4:4" x14ac:dyDescent="0.35">
      <c r="D113" s="43"/>
    </row>
    <row r="114" spans="4:4" x14ac:dyDescent="0.35">
      <c r="D114" s="43"/>
    </row>
    <row r="115" spans="4:4" x14ac:dyDescent="0.35">
      <c r="D115" s="43"/>
    </row>
    <row r="116" spans="4:4" x14ac:dyDescent="0.35">
      <c r="D116" s="43"/>
    </row>
    <row r="117" spans="4:4" x14ac:dyDescent="0.35">
      <c r="D117" s="43"/>
    </row>
    <row r="118" spans="4:4" x14ac:dyDescent="0.35">
      <c r="D118" s="43"/>
    </row>
  </sheetData>
  <pageMargins left="0.7" right="0.7" top="0.75" bottom="0.75" header="0.3" footer="0.3"/>
  <pageSetup paperSize="9" orientation="portrait" horizontalDpi="4294967294" verticalDpi="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4FA7D-B91D-42CD-BA2D-07D34A167F96}">
  <dimension ref="A1:J24"/>
  <sheetViews>
    <sheetView zoomScaleNormal="100" workbookViewId="0">
      <selection activeCell="E13" sqref="E13"/>
    </sheetView>
  </sheetViews>
  <sheetFormatPr defaultRowHeight="14.5" x14ac:dyDescent="0.35"/>
  <cols>
    <col min="1" max="1" width="23.54296875" customWidth="1"/>
    <col min="2" max="2" width="13" customWidth="1"/>
    <col min="3" max="3" width="12.453125" customWidth="1"/>
    <col min="4" max="4" width="14.453125" customWidth="1"/>
    <col min="5" max="5" width="25.6328125" bestFit="1" customWidth="1"/>
    <col min="6" max="6" width="15.26953125" bestFit="1" customWidth="1"/>
    <col min="7" max="9" width="3.81640625" bestFit="1" customWidth="1"/>
    <col min="10" max="10" width="10.7265625" bestFit="1" customWidth="1"/>
    <col min="11" max="17" width="3.81640625" bestFit="1" customWidth="1"/>
    <col min="18" max="18" width="10.7265625" bestFit="1" customWidth="1"/>
    <col min="19" max="19" width="8.54296875" bestFit="1" customWidth="1"/>
    <col min="20" max="20" width="3.81640625" bestFit="1" customWidth="1"/>
    <col min="21" max="21" width="8.54296875" bestFit="1" customWidth="1"/>
    <col min="22" max="22" width="3.81640625" bestFit="1" customWidth="1"/>
    <col min="23" max="23" width="8.54296875" bestFit="1" customWidth="1"/>
    <col min="24" max="24" width="3.81640625" bestFit="1" customWidth="1"/>
    <col min="25" max="25" width="8.54296875" bestFit="1" customWidth="1"/>
    <col min="26" max="26" width="3.81640625" bestFit="1" customWidth="1"/>
    <col min="27" max="27" width="2.81640625" bestFit="1" customWidth="1"/>
    <col min="28" max="28" width="8.54296875" bestFit="1" customWidth="1"/>
    <col min="29" max="29" width="3.81640625" bestFit="1" customWidth="1"/>
    <col min="30" max="30" width="2.81640625" bestFit="1" customWidth="1"/>
    <col min="31" max="31" width="8.54296875" bestFit="1" customWidth="1"/>
    <col min="32" max="32" width="3.81640625" bestFit="1" customWidth="1"/>
    <col min="33" max="33" width="2.81640625" bestFit="1" customWidth="1"/>
    <col min="34" max="34" width="8.54296875" bestFit="1" customWidth="1"/>
    <col min="35" max="35" width="10.7265625" bestFit="1" customWidth="1"/>
    <col min="36" max="44" width="25.6328125" bestFit="1" customWidth="1"/>
    <col min="45" max="45" width="30.453125" bestFit="1" customWidth="1"/>
    <col min="46" max="46" width="23.453125" bestFit="1" customWidth="1"/>
  </cols>
  <sheetData>
    <row r="1" spans="1:10" x14ac:dyDescent="0.35">
      <c r="A1" t="s">
        <v>2</v>
      </c>
    </row>
    <row r="4" spans="1:10" ht="29.5" thickBot="1" x14ac:dyDescent="0.4">
      <c r="A4" s="61" t="s">
        <v>34</v>
      </c>
      <c r="B4" s="10" t="s">
        <v>35</v>
      </c>
      <c r="C4" s="10" t="s">
        <v>94</v>
      </c>
      <c r="E4" s="20"/>
      <c r="F4" s="40"/>
    </row>
    <row r="5" spans="1:10" x14ac:dyDescent="0.35">
      <c r="A5" s="9">
        <v>1</v>
      </c>
      <c r="B5" s="8">
        <v>32</v>
      </c>
      <c r="C5" s="8">
        <v>180</v>
      </c>
      <c r="D5" s="39"/>
      <c r="E5" s="39"/>
      <c r="F5" s="39"/>
      <c r="G5" s="39"/>
      <c r="H5" s="39"/>
    </row>
    <row r="6" spans="1:10" x14ac:dyDescent="0.35">
      <c r="A6" s="6">
        <v>2</v>
      </c>
      <c r="B6" s="7">
        <v>38</v>
      </c>
      <c r="C6" s="7">
        <v>240</v>
      </c>
      <c r="D6" s="12"/>
      <c r="E6" s="12"/>
      <c r="F6" s="12"/>
      <c r="G6" s="12"/>
      <c r="H6" s="12"/>
    </row>
    <row r="7" spans="1:10" x14ac:dyDescent="0.35">
      <c r="A7" s="6">
        <v>3</v>
      </c>
      <c r="B7" s="7">
        <v>57</v>
      </c>
      <c r="C7" s="7">
        <v>360</v>
      </c>
      <c r="D7" s="12"/>
      <c r="E7" s="12"/>
      <c r="F7" s="12"/>
      <c r="G7" s="12"/>
      <c r="H7" s="12"/>
    </row>
    <row r="8" spans="1:10" x14ac:dyDescent="0.35">
      <c r="A8" s="6">
        <v>4</v>
      </c>
      <c r="B8" s="7">
        <v>52</v>
      </c>
      <c r="C8" s="7">
        <v>300</v>
      </c>
      <c r="D8" s="12"/>
      <c r="E8" s="12"/>
      <c r="F8" s="12"/>
      <c r="G8" s="12"/>
      <c r="H8" s="12"/>
    </row>
    <row r="9" spans="1:10" x14ac:dyDescent="0.35">
      <c r="A9" s="9">
        <v>5</v>
      </c>
      <c r="B9" s="7">
        <v>43</v>
      </c>
      <c r="C9" s="7">
        <v>268</v>
      </c>
      <c r="D9" s="12"/>
      <c r="E9" s="12"/>
      <c r="F9" s="12"/>
      <c r="G9" s="12"/>
      <c r="H9" s="12"/>
    </row>
    <row r="10" spans="1:10" x14ac:dyDescent="0.35">
      <c r="A10" s="6">
        <v>6</v>
      </c>
      <c r="B10" s="7">
        <v>24</v>
      </c>
      <c r="C10" s="7">
        <v>120</v>
      </c>
      <c r="D10" s="12"/>
      <c r="E10" s="12"/>
      <c r="F10" s="12"/>
      <c r="G10" s="12"/>
      <c r="H10" s="12"/>
    </row>
    <row r="11" spans="1:10" x14ac:dyDescent="0.35">
      <c r="A11" s="6">
        <v>7</v>
      </c>
      <c r="B11" s="7">
        <v>62</v>
      </c>
      <c r="C11" s="7">
        <v>420</v>
      </c>
      <c r="D11" s="12"/>
      <c r="G11" s="12"/>
      <c r="H11" s="12"/>
    </row>
    <row r="12" spans="1:10" x14ac:dyDescent="0.35">
      <c r="A12" s="6">
        <v>8</v>
      </c>
      <c r="B12" s="7">
        <v>57</v>
      </c>
      <c r="C12" s="7">
        <v>390</v>
      </c>
      <c r="D12" s="12"/>
      <c r="E12" s="12"/>
      <c r="F12" s="12"/>
      <c r="G12" s="12"/>
      <c r="H12" s="12"/>
    </row>
    <row r="13" spans="1:10" x14ac:dyDescent="0.35">
      <c r="A13" s="9">
        <v>9</v>
      </c>
      <c r="B13" s="7">
        <v>38</v>
      </c>
      <c r="C13" s="7">
        <v>210</v>
      </c>
      <c r="D13" s="12" t="s">
        <v>9</v>
      </c>
      <c r="E13" s="99" t="s">
        <v>127</v>
      </c>
      <c r="F13" s="99" t="s">
        <v>102</v>
      </c>
    </row>
    <row r="14" spans="1:10" x14ac:dyDescent="0.35">
      <c r="A14" s="6">
        <v>10</v>
      </c>
      <c r="B14" s="7">
        <v>32</v>
      </c>
      <c r="C14" s="7">
        <v>180</v>
      </c>
      <c r="D14" s="12"/>
      <c r="E14" s="99" t="s">
        <v>101</v>
      </c>
      <c r="F14" s="100">
        <v>120</v>
      </c>
      <c r="G14" s="100">
        <v>222</v>
      </c>
      <c r="H14" s="100">
        <v>330</v>
      </c>
      <c r="I14" s="100">
        <v>450</v>
      </c>
      <c r="J14" s="100" t="s">
        <v>100</v>
      </c>
    </row>
    <row r="15" spans="1:10" x14ac:dyDescent="0.35">
      <c r="A15" s="6">
        <v>11</v>
      </c>
      <c r="B15" s="7">
        <v>69</v>
      </c>
      <c r="C15" s="7">
        <v>450</v>
      </c>
      <c r="E15" s="54">
        <v>6</v>
      </c>
      <c r="F15" s="97">
        <v>24</v>
      </c>
      <c r="G15" s="97"/>
      <c r="H15" s="97"/>
      <c r="I15" s="97"/>
      <c r="J15" s="97">
        <v>24</v>
      </c>
    </row>
    <row r="16" spans="1:10" x14ac:dyDescent="0.35">
      <c r="A16" s="6">
        <v>12</v>
      </c>
      <c r="B16" s="7">
        <v>38</v>
      </c>
      <c r="C16" s="7">
        <v>222</v>
      </c>
      <c r="D16" s="38"/>
      <c r="E16" s="54">
        <v>11</v>
      </c>
      <c r="F16" s="97"/>
      <c r="G16" s="97"/>
      <c r="H16" s="97"/>
      <c r="I16" s="97">
        <v>69</v>
      </c>
      <c r="J16" s="97">
        <v>69</v>
      </c>
    </row>
    <row r="17" spans="1:10" x14ac:dyDescent="0.35">
      <c r="A17" s="9">
        <v>13</v>
      </c>
      <c r="B17" s="7">
        <v>52</v>
      </c>
      <c r="C17" s="7">
        <v>268</v>
      </c>
      <c r="D17" s="38"/>
      <c r="E17" s="54">
        <v>12</v>
      </c>
      <c r="F17" s="97"/>
      <c r="G17" s="97">
        <v>38</v>
      </c>
      <c r="H17" s="97"/>
      <c r="I17" s="97"/>
      <c r="J17" s="97">
        <v>38</v>
      </c>
    </row>
    <row r="18" spans="1:10" x14ac:dyDescent="0.35">
      <c r="A18" s="6">
        <v>14</v>
      </c>
      <c r="B18" s="7">
        <v>57</v>
      </c>
      <c r="C18" s="7">
        <v>330</v>
      </c>
      <c r="D18" s="38"/>
      <c r="E18" s="54">
        <v>14</v>
      </c>
      <c r="F18" s="97"/>
      <c r="G18" s="97"/>
      <c r="H18" s="97">
        <v>57</v>
      </c>
      <c r="I18" s="97"/>
      <c r="J18" s="97">
        <v>57</v>
      </c>
    </row>
    <row r="19" spans="1:10" x14ac:dyDescent="0.35">
      <c r="A19" s="6">
        <v>15</v>
      </c>
      <c r="B19" s="7">
        <v>43</v>
      </c>
      <c r="C19" s="7">
        <v>240</v>
      </c>
      <c r="E19" s="54">
        <v>18</v>
      </c>
      <c r="F19" s="97"/>
      <c r="G19" s="97"/>
      <c r="H19" s="97"/>
      <c r="I19" s="97">
        <v>75</v>
      </c>
      <c r="J19" s="97">
        <v>75</v>
      </c>
    </row>
    <row r="20" spans="1:10" x14ac:dyDescent="0.35">
      <c r="A20" s="6">
        <v>16</v>
      </c>
      <c r="B20" s="7">
        <v>62</v>
      </c>
      <c r="C20" s="7">
        <v>390</v>
      </c>
      <c r="E20" s="54" t="s">
        <v>100</v>
      </c>
      <c r="F20" s="97">
        <v>24</v>
      </c>
      <c r="G20" s="97">
        <v>38</v>
      </c>
      <c r="H20" s="97">
        <v>57</v>
      </c>
      <c r="I20" s="97">
        <v>144</v>
      </c>
      <c r="J20" s="97">
        <v>263</v>
      </c>
    </row>
    <row r="21" spans="1:10" x14ac:dyDescent="0.35">
      <c r="A21" s="9">
        <v>17</v>
      </c>
      <c r="B21" s="7">
        <v>69</v>
      </c>
      <c r="C21" s="7">
        <v>420</v>
      </c>
    </row>
    <row r="22" spans="1:10" x14ac:dyDescent="0.35">
      <c r="A22" s="6">
        <v>18</v>
      </c>
      <c r="B22" s="7">
        <v>75</v>
      </c>
      <c r="C22" s="7">
        <v>450</v>
      </c>
      <c r="D22" t="s">
        <v>10</v>
      </c>
      <c r="E22" t="s">
        <v>128</v>
      </c>
    </row>
    <row r="23" spans="1:10" x14ac:dyDescent="0.35">
      <c r="A23" s="6">
        <v>19</v>
      </c>
      <c r="B23" s="7">
        <v>43</v>
      </c>
      <c r="C23" s="7">
        <v>240</v>
      </c>
    </row>
    <row r="24" spans="1:10" x14ac:dyDescent="0.35">
      <c r="A24" s="6">
        <v>20</v>
      </c>
      <c r="B24" s="7">
        <v>52</v>
      </c>
      <c r="C24" s="7">
        <v>268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F1A73-76C3-46D0-96C5-6E424AE44257}">
  <dimension ref="A1:P19"/>
  <sheetViews>
    <sheetView workbookViewId="0">
      <selection activeCell="D11" sqref="D11"/>
    </sheetView>
  </sheetViews>
  <sheetFormatPr defaultColWidth="9.1796875" defaultRowHeight="14.5" x14ac:dyDescent="0.35"/>
  <cols>
    <col min="1" max="1" width="9.1796875" style="23"/>
    <col min="2" max="2" width="16" style="23" customWidth="1"/>
    <col min="3" max="3" width="11.1796875" style="23" customWidth="1"/>
    <col min="4" max="4" width="11.1796875" style="23" bestFit="1" customWidth="1"/>
    <col min="5" max="16384" width="9.1796875" style="23"/>
  </cols>
  <sheetData>
    <row r="1" spans="1:16" x14ac:dyDescent="0.35">
      <c r="A1" t="s">
        <v>2</v>
      </c>
      <c r="B1" s="58" t="s">
        <v>32</v>
      </c>
    </row>
    <row r="3" spans="1:16" x14ac:dyDescent="0.35">
      <c r="A3" s="20"/>
      <c r="B3"/>
      <c r="C3" s="35"/>
      <c r="D3" s="26"/>
      <c r="E3" s="26"/>
    </row>
    <row r="4" spans="1:16" ht="43.5" x14ac:dyDescent="0.35">
      <c r="A4" s="63" t="s">
        <v>3</v>
      </c>
      <c r="B4" s="63" t="s">
        <v>95</v>
      </c>
    </row>
    <row r="5" spans="1:16" x14ac:dyDescent="0.35">
      <c r="A5" s="86">
        <v>2015</v>
      </c>
      <c r="B5" s="86">
        <v>148</v>
      </c>
      <c r="D5" s="23">
        <f>AVERAGE(B5:B11)</f>
        <v>202.57142857142858</v>
      </c>
    </row>
    <row r="6" spans="1:16" x14ac:dyDescent="0.35">
      <c r="A6" s="86">
        <v>2016</v>
      </c>
      <c r="B6" s="86">
        <v>165</v>
      </c>
    </row>
    <row r="7" spans="1:16" x14ac:dyDescent="0.35">
      <c r="A7" s="86">
        <v>2017</v>
      </c>
      <c r="B7" s="86">
        <v>180</v>
      </c>
    </row>
    <row r="8" spans="1:16" x14ac:dyDescent="0.35">
      <c r="A8" s="86">
        <v>2018</v>
      </c>
      <c r="B8" s="86">
        <v>200</v>
      </c>
    </row>
    <row r="9" spans="1:16" x14ac:dyDescent="0.35">
      <c r="A9" s="86">
        <v>2019</v>
      </c>
      <c r="B9" s="86">
        <v>225</v>
      </c>
    </row>
    <row r="10" spans="1:16" x14ac:dyDescent="0.35">
      <c r="A10" s="86">
        <v>2020</v>
      </c>
      <c r="B10" s="86">
        <v>240</v>
      </c>
    </row>
    <row r="11" spans="1:16" x14ac:dyDescent="0.35">
      <c r="A11" s="86">
        <v>2021</v>
      </c>
      <c r="B11" s="86">
        <v>260</v>
      </c>
      <c r="E11"/>
    </row>
    <row r="12" spans="1:16" x14ac:dyDescent="0.35">
      <c r="A12"/>
      <c r="C12" s="19"/>
      <c r="D12" s="19"/>
    </row>
    <row r="13" spans="1:16" x14ac:dyDescent="0.35">
      <c r="A13" s="32"/>
      <c r="C13"/>
      <c r="D13" s="34"/>
      <c r="E13"/>
      <c r="P13" s="19"/>
    </row>
    <row r="15" spans="1:16" x14ac:dyDescent="0.35">
      <c r="A15"/>
      <c r="C15" s="19"/>
      <c r="D15" s="19"/>
    </row>
    <row r="16" spans="1:16" x14ac:dyDescent="0.35">
      <c r="D16" s="33"/>
      <c r="E16"/>
      <c r="P16" s="19"/>
    </row>
    <row r="17" spans="1:2" x14ac:dyDescent="0.35">
      <c r="A17"/>
    </row>
    <row r="18" spans="1:2" x14ac:dyDescent="0.35">
      <c r="A18" s="32"/>
      <c r="B18"/>
    </row>
    <row r="19" spans="1:2" x14ac:dyDescent="0.35">
      <c r="A19" s="24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25"/>
  <sheetViews>
    <sheetView workbookViewId="0">
      <selection activeCell="O16" sqref="O16"/>
    </sheetView>
  </sheetViews>
  <sheetFormatPr defaultRowHeight="14.5" x14ac:dyDescent="0.35"/>
  <cols>
    <col min="1" max="1" width="24.54296875" customWidth="1"/>
    <col min="2" max="2" width="15.81640625" customWidth="1"/>
  </cols>
  <sheetData>
    <row r="1" spans="1:12" x14ac:dyDescent="0.35">
      <c r="A1" t="s">
        <v>29</v>
      </c>
    </row>
    <row r="4" spans="1:12" x14ac:dyDescent="0.35">
      <c r="A4" s="20"/>
    </row>
    <row r="5" spans="1:12" ht="15" thickBot="1" x14ac:dyDescent="0.4">
      <c r="A5" s="10" t="s">
        <v>36</v>
      </c>
      <c r="B5" s="10" t="s">
        <v>57</v>
      </c>
    </row>
    <row r="6" spans="1:12" x14ac:dyDescent="0.35">
      <c r="A6" s="9" t="s">
        <v>37</v>
      </c>
      <c r="B6" s="4">
        <v>720</v>
      </c>
    </row>
    <row r="7" spans="1:12" x14ac:dyDescent="0.35">
      <c r="A7" s="6" t="s">
        <v>38</v>
      </c>
      <c r="B7" s="2">
        <v>680</v>
      </c>
      <c r="D7" s="37"/>
      <c r="L7" s="12"/>
    </row>
    <row r="8" spans="1:12" x14ac:dyDescent="0.35">
      <c r="A8" s="6" t="s">
        <v>39</v>
      </c>
      <c r="B8" s="2">
        <v>650</v>
      </c>
    </row>
    <row r="9" spans="1:12" x14ac:dyDescent="0.35">
      <c r="A9" s="6" t="s">
        <v>40</v>
      </c>
      <c r="B9" s="2">
        <v>600</v>
      </c>
    </row>
    <row r="10" spans="1:12" x14ac:dyDescent="0.35">
      <c r="A10" s="6" t="s">
        <v>41</v>
      </c>
      <c r="B10" s="2">
        <v>580</v>
      </c>
      <c r="D10" s="37"/>
      <c r="L10" s="12"/>
    </row>
    <row r="11" spans="1:12" x14ac:dyDescent="0.35">
      <c r="A11" s="6" t="s">
        <v>42</v>
      </c>
      <c r="B11" s="2">
        <v>560</v>
      </c>
      <c r="D11" s="37"/>
    </row>
    <row r="12" spans="1:12" x14ac:dyDescent="0.35">
      <c r="A12" s="6" t="s">
        <v>43</v>
      </c>
      <c r="B12" s="2">
        <v>530</v>
      </c>
    </row>
    <row r="13" spans="1:12" x14ac:dyDescent="0.35">
      <c r="A13" s="6" t="s">
        <v>44</v>
      </c>
      <c r="B13" s="2">
        <v>500</v>
      </c>
      <c r="D13" s="37"/>
      <c r="L13" s="12"/>
    </row>
    <row r="14" spans="1:12" x14ac:dyDescent="0.35">
      <c r="A14" s="6" t="s">
        <v>45</v>
      </c>
      <c r="B14" s="2">
        <v>470</v>
      </c>
    </row>
    <row r="15" spans="1:12" x14ac:dyDescent="0.35">
      <c r="A15" s="6" t="s">
        <v>46</v>
      </c>
      <c r="B15" s="2">
        <v>450</v>
      </c>
    </row>
    <row r="16" spans="1:12" x14ac:dyDescent="0.35">
      <c r="A16" s="6" t="s">
        <v>47</v>
      </c>
      <c r="B16" s="2">
        <v>430</v>
      </c>
      <c r="D16" s="37"/>
      <c r="L16" s="12"/>
    </row>
    <row r="17" spans="1:12" x14ac:dyDescent="0.35">
      <c r="A17" s="6" t="s">
        <v>48</v>
      </c>
      <c r="B17" s="2">
        <v>410</v>
      </c>
    </row>
    <row r="18" spans="1:12" x14ac:dyDescent="0.35">
      <c r="A18" s="6" t="s">
        <v>49</v>
      </c>
      <c r="B18" s="2">
        <v>390</v>
      </c>
    </row>
    <row r="19" spans="1:12" x14ac:dyDescent="0.35">
      <c r="A19" s="6" t="s">
        <v>50</v>
      </c>
      <c r="B19" s="2">
        <v>370</v>
      </c>
      <c r="D19" s="37"/>
      <c r="L19" s="12"/>
    </row>
    <row r="20" spans="1:12" x14ac:dyDescent="0.35">
      <c r="A20" s="6" t="s">
        <v>51</v>
      </c>
      <c r="B20" s="2">
        <v>350</v>
      </c>
    </row>
    <row r="21" spans="1:12" x14ac:dyDescent="0.35">
      <c r="A21" s="6" t="s">
        <v>52</v>
      </c>
      <c r="B21" s="2">
        <v>330</v>
      </c>
    </row>
    <row r="22" spans="1:12" x14ac:dyDescent="0.35">
      <c r="A22" s="6" t="s">
        <v>53</v>
      </c>
      <c r="B22" s="2">
        <v>310</v>
      </c>
      <c r="L22" s="12"/>
    </row>
    <row r="23" spans="1:12" x14ac:dyDescent="0.35">
      <c r="A23" s="6" t="s">
        <v>54</v>
      </c>
      <c r="B23" s="2">
        <v>290</v>
      </c>
      <c r="D23" s="36"/>
    </row>
    <row r="24" spans="1:12" x14ac:dyDescent="0.35">
      <c r="A24" s="6" t="s">
        <v>55</v>
      </c>
      <c r="B24" s="2">
        <v>270</v>
      </c>
    </row>
    <row r="25" spans="1:12" x14ac:dyDescent="0.35">
      <c r="A25" s="6" t="s">
        <v>56</v>
      </c>
      <c r="B25" s="2">
        <v>250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44"/>
  <sheetViews>
    <sheetView workbookViewId="0">
      <selection activeCell="C12" sqref="C12"/>
    </sheetView>
  </sheetViews>
  <sheetFormatPr defaultRowHeight="14.5" x14ac:dyDescent="0.35"/>
  <cols>
    <col min="1" max="1" width="18.54296875" customWidth="1"/>
    <col min="2" max="2" width="14.1796875" customWidth="1"/>
    <col min="3" max="3" width="27.81640625" customWidth="1"/>
    <col min="5" max="5" width="24" bestFit="1" customWidth="1"/>
    <col min="6" max="6" width="16.1796875" bestFit="1" customWidth="1"/>
    <col min="7" max="8" width="6.54296875" customWidth="1"/>
    <col min="9" max="10" width="5.54296875" customWidth="1"/>
    <col min="11" max="11" width="6.54296875" customWidth="1"/>
    <col min="12" max="15" width="8.1796875" customWidth="1"/>
    <col min="16" max="16" width="11.1796875" bestFit="1" customWidth="1"/>
  </cols>
  <sheetData>
    <row r="1" spans="1:13" x14ac:dyDescent="0.35">
      <c r="A1" s="20" t="s">
        <v>30</v>
      </c>
      <c r="B1" s="21"/>
      <c r="C1" s="19"/>
      <c r="D1" s="12"/>
    </row>
    <row r="2" spans="1:13" x14ac:dyDescent="0.35">
      <c r="A2" s="20"/>
      <c r="B2" s="1"/>
      <c r="C2" s="19"/>
    </row>
    <row r="3" spans="1:13" x14ac:dyDescent="0.35">
      <c r="A3" s="47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</row>
    <row r="4" spans="1:13" ht="46.5" customHeight="1" thickBot="1" x14ac:dyDescent="0.4">
      <c r="A4" s="48" t="s">
        <v>59</v>
      </c>
      <c r="B4" s="48" t="s">
        <v>58</v>
      </c>
      <c r="C4" s="46"/>
      <c r="D4" s="46"/>
      <c r="E4" s="46"/>
      <c r="F4" s="46"/>
      <c r="G4" s="46"/>
      <c r="H4" s="46"/>
      <c r="I4" s="46"/>
      <c r="J4" s="46"/>
      <c r="K4" s="46"/>
      <c r="L4" s="46"/>
    </row>
    <row r="5" spans="1:13" ht="16" thickBot="1" x14ac:dyDescent="0.4">
      <c r="A5" s="64">
        <v>1.4</v>
      </c>
      <c r="B5" s="50">
        <v>80</v>
      </c>
      <c r="C5" s="106" t="s">
        <v>9</v>
      </c>
      <c r="D5" s="82">
        <f>PEARSON(A5:A25,B5:B25)</f>
        <v>0.96517432767841804</v>
      </c>
      <c r="E5" s="83"/>
      <c r="F5" s="46"/>
      <c r="G5" s="46"/>
      <c r="H5" s="46"/>
      <c r="I5" s="46"/>
      <c r="J5" s="46"/>
      <c r="K5" s="46"/>
      <c r="L5" s="46"/>
    </row>
    <row r="6" spans="1:13" ht="16" thickBot="1" x14ac:dyDescent="0.4">
      <c r="A6" s="65">
        <v>1.5</v>
      </c>
      <c r="B6" s="51">
        <v>77</v>
      </c>
      <c r="C6" s="107" t="s">
        <v>10</v>
      </c>
      <c r="D6" s="83" t="s">
        <v>165</v>
      </c>
      <c r="E6" s="83"/>
      <c r="F6" s="46"/>
      <c r="G6" s="46"/>
      <c r="H6" s="46"/>
      <c r="I6" s="46"/>
      <c r="J6" s="46"/>
      <c r="K6" s="46"/>
      <c r="L6" s="46"/>
    </row>
    <row r="7" spans="1:13" ht="16" thickBot="1" x14ac:dyDescent="0.4">
      <c r="A7" s="65">
        <v>2</v>
      </c>
      <c r="B7" s="51">
        <v>90</v>
      </c>
      <c r="C7" s="106" t="s">
        <v>11</v>
      </c>
      <c r="D7" s="82"/>
      <c r="E7" s="83"/>
      <c r="F7" s="46"/>
      <c r="G7" s="46"/>
      <c r="H7" s="46"/>
      <c r="I7" s="46"/>
      <c r="J7" s="46"/>
      <c r="K7" s="46"/>
      <c r="L7" s="46"/>
    </row>
    <row r="8" spans="1:13" ht="16" thickBot="1" x14ac:dyDescent="0.4">
      <c r="A8" s="65">
        <v>2.1</v>
      </c>
      <c r="B8" s="51">
        <v>95</v>
      </c>
      <c r="C8" s="11"/>
      <c r="D8" s="83"/>
      <c r="E8" s="83"/>
      <c r="F8" s="46"/>
      <c r="G8" s="46"/>
      <c r="H8" s="46"/>
      <c r="I8" s="46"/>
      <c r="J8" s="46"/>
      <c r="K8" s="46"/>
      <c r="L8" s="46"/>
    </row>
    <row r="9" spans="1:13" ht="16" thickBot="1" x14ac:dyDescent="0.4">
      <c r="A9" s="65">
        <v>2.4</v>
      </c>
      <c r="B9" s="51">
        <v>100</v>
      </c>
      <c r="C9" s="11"/>
      <c r="D9" s="82"/>
      <c r="E9" s="83"/>
      <c r="F9" s="46"/>
      <c r="G9" s="46"/>
      <c r="H9" s="46"/>
      <c r="I9" s="46"/>
      <c r="J9" s="46"/>
      <c r="K9" s="46"/>
      <c r="L9" s="46"/>
    </row>
    <row r="10" spans="1:13" ht="16" thickBot="1" x14ac:dyDescent="0.4">
      <c r="A10" s="65">
        <v>1.9</v>
      </c>
      <c r="B10" s="51">
        <v>82</v>
      </c>
      <c r="C10" s="84"/>
      <c r="D10" s="83"/>
      <c r="E10" s="83"/>
      <c r="F10" s="46"/>
      <c r="G10" s="46"/>
      <c r="H10" s="46"/>
      <c r="I10" s="46"/>
      <c r="J10" s="46"/>
      <c r="K10" s="46"/>
      <c r="L10" s="46"/>
    </row>
    <row r="11" spans="1:13" ht="16" thickBot="1" x14ac:dyDescent="0.4">
      <c r="A11" s="65">
        <v>2.2000000000000002</v>
      </c>
      <c r="B11" s="51">
        <v>92</v>
      </c>
      <c r="C11" s="11"/>
      <c r="D11" s="11"/>
      <c r="E11" s="83"/>
      <c r="F11" s="46"/>
      <c r="G11" s="46"/>
      <c r="H11" s="46"/>
      <c r="I11" s="46"/>
      <c r="J11" s="46"/>
      <c r="K11" s="46"/>
      <c r="L11" s="46"/>
    </row>
    <row r="12" spans="1:13" ht="16" thickBot="1" x14ac:dyDescent="0.4">
      <c r="A12" s="64">
        <v>2.6</v>
      </c>
      <c r="B12" s="50">
        <v>105</v>
      </c>
      <c r="C12" s="11"/>
      <c r="D12" s="83"/>
      <c r="E12" s="83"/>
      <c r="F12" s="46"/>
      <c r="G12" s="46"/>
      <c r="H12" s="46"/>
      <c r="I12" s="46"/>
      <c r="J12" s="46"/>
      <c r="K12" s="46"/>
      <c r="L12" s="46"/>
    </row>
    <row r="13" spans="1:13" ht="16" thickBot="1" x14ac:dyDescent="0.4">
      <c r="A13" s="65">
        <v>2.2999999999999998</v>
      </c>
      <c r="B13" s="51">
        <v>98</v>
      </c>
      <c r="C13" s="11"/>
      <c r="D13" s="11"/>
      <c r="E13" s="83"/>
      <c r="F13" s="46"/>
      <c r="G13" s="46"/>
      <c r="H13" s="46"/>
      <c r="I13" s="46"/>
      <c r="J13" s="46"/>
      <c r="K13" s="46"/>
      <c r="L13" s="46"/>
    </row>
    <row r="14" spans="1:13" ht="16" thickBot="1" x14ac:dyDescent="0.4">
      <c r="A14" s="65">
        <v>2</v>
      </c>
      <c r="B14" s="51">
        <v>86</v>
      </c>
      <c r="C14" s="11"/>
      <c r="D14" s="11"/>
      <c r="E14" s="82"/>
    </row>
    <row r="15" spans="1:13" ht="16" thickBot="1" x14ac:dyDescent="0.4">
      <c r="A15" s="65">
        <v>2.1</v>
      </c>
      <c r="B15" s="51">
        <v>90</v>
      </c>
    </row>
    <row r="16" spans="1:13" ht="16" thickBot="1" x14ac:dyDescent="0.4">
      <c r="A16" s="65">
        <v>1.8</v>
      </c>
      <c r="B16" s="51">
        <v>80</v>
      </c>
    </row>
    <row r="17" spans="1:5" ht="16" thickBot="1" x14ac:dyDescent="0.4">
      <c r="A17" s="65">
        <v>2.5</v>
      </c>
      <c r="B17" s="51">
        <v>104</v>
      </c>
    </row>
    <row r="18" spans="1:5" ht="16" thickBot="1" x14ac:dyDescent="0.4">
      <c r="A18" s="65">
        <v>2.7</v>
      </c>
      <c r="B18" s="51">
        <v>110</v>
      </c>
    </row>
    <row r="19" spans="1:5" ht="16" thickBot="1" x14ac:dyDescent="0.4">
      <c r="A19" s="64">
        <v>2.8</v>
      </c>
      <c r="B19" s="50">
        <v>115</v>
      </c>
    </row>
    <row r="20" spans="1:5" ht="16" thickBot="1" x14ac:dyDescent="0.4">
      <c r="A20" s="65">
        <v>2.2000000000000002</v>
      </c>
      <c r="B20" s="51">
        <v>94</v>
      </c>
      <c r="D20" t="s">
        <v>166</v>
      </c>
    </row>
    <row r="21" spans="1:5" ht="16" thickBot="1" x14ac:dyDescent="0.4">
      <c r="A21" s="65">
        <v>2.4</v>
      </c>
      <c r="B21" s="51">
        <v>100</v>
      </c>
      <c r="D21" t="s">
        <v>167</v>
      </c>
    </row>
    <row r="22" spans="1:5" ht="16" thickBot="1" x14ac:dyDescent="0.4">
      <c r="A22" s="65">
        <v>2.6</v>
      </c>
      <c r="B22" s="51">
        <v>108</v>
      </c>
    </row>
    <row r="23" spans="1:5" ht="16" thickBot="1" x14ac:dyDescent="0.4">
      <c r="A23" s="65">
        <v>2.1</v>
      </c>
      <c r="B23" s="51">
        <v>92</v>
      </c>
    </row>
    <row r="24" spans="1:5" ht="16" thickBot="1" x14ac:dyDescent="0.4">
      <c r="A24" s="65">
        <v>2</v>
      </c>
      <c r="B24" s="51">
        <v>88</v>
      </c>
    </row>
    <row r="25" spans="1:5" ht="16" thickBot="1" x14ac:dyDescent="0.4">
      <c r="A25" s="65">
        <v>2.2999999999999998</v>
      </c>
      <c r="B25" s="51">
        <v>96</v>
      </c>
      <c r="D25" s="12"/>
    </row>
    <row r="27" spans="1:5" x14ac:dyDescent="0.35">
      <c r="D27" s="12"/>
    </row>
    <row r="28" spans="1:5" x14ac:dyDescent="0.35">
      <c r="D28" s="12"/>
      <c r="E28" s="31"/>
    </row>
    <row r="32" spans="1:5" x14ac:dyDescent="0.35">
      <c r="E32" s="13"/>
    </row>
    <row r="34" spans="4:5" x14ac:dyDescent="0.35">
      <c r="D34" s="12"/>
      <c r="E34" s="30"/>
    </row>
    <row r="35" spans="4:5" x14ac:dyDescent="0.35">
      <c r="D35" s="12"/>
    </row>
    <row r="39" spans="4:5" x14ac:dyDescent="0.35">
      <c r="D39" s="12"/>
    </row>
    <row r="40" spans="4:5" x14ac:dyDescent="0.35">
      <c r="D40" s="12"/>
      <c r="E40" s="22"/>
    </row>
    <row r="44" spans="4:5" x14ac:dyDescent="0.35">
      <c r="D44" s="12"/>
      <c r="E44" s="29"/>
    </row>
  </sheetData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F20" sqref="F20"/>
    </sheetView>
  </sheetViews>
  <sheetFormatPr defaultRowHeight="14.5" x14ac:dyDescent="0.35"/>
  <cols>
    <col min="1" max="1" width="22.6328125" customWidth="1"/>
  </cols>
  <sheetData>
    <row r="1" spans="1:1" x14ac:dyDescent="0.35">
      <c r="A1" t="s">
        <v>1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E79F2E71BF344395DB17DCC8A2F8F6" ma:contentTypeVersion="17" ma:contentTypeDescription="Create a new document." ma:contentTypeScope="" ma:versionID="b5a3af678dbd79e7a5b3ad3f920c17c7">
  <xsd:schema xmlns:xsd="http://www.w3.org/2001/XMLSchema" xmlns:xs="http://www.w3.org/2001/XMLSchema" xmlns:p="http://schemas.microsoft.com/office/2006/metadata/properties" xmlns:ns2="e3c8cc2c-5c83-408e-bac6-930f30c27bcb" xmlns:ns3="d6899c41-1156-4ceb-9314-2043558865ae" targetNamespace="http://schemas.microsoft.com/office/2006/metadata/properties" ma:root="true" ma:fieldsID="c53c985e5ff2b1c8da4a7f3ffbe4e13e" ns2:_="" ns3:_="">
    <xsd:import namespace="e3c8cc2c-5c83-408e-bac6-930f30c27bcb"/>
    <xsd:import namespace="d6899c41-1156-4ceb-9314-2043558865ae"/>
    <xsd:element name="properties">
      <xsd:complexType>
        <xsd:sequence>
          <xsd:element name="documentManagement">
            <xsd:complexType>
              <xsd:all>
                <xsd:element ref="ns2:Smjer" minOccurs="0"/>
                <xsd:element ref="ns2:Semestarbroj" minOccurs="0"/>
                <xsd:element ref="ns2:Semestar" minOccurs="0"/>
                <xsd:element ref="ns2:Obavezni_x002d_Izborni" minOccurs="0"/>
                <xsd:element ref="ns2:Katedra" minOccurs="0"/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c8cc2c-5c83-408e-bac6-930f30c27bcb" elementFormDefault="qualified">
    <xsd:import namespace="http://schemas.microsoft.com/office/2006/documentManagement/types"/>
    <xsd:import namespace="http://schemas.microsoft.com/office/infopath/2007/PartnerControls"/>
    <xsd:element name="Smjer" ma:index="8" nillable="true" ma:displayName="Smjer" ma:format="Dropdown" ma:internalName="Smjer">
      <xsd:simpleType>
        <xsd:restriction base="dms:Text">
          <xsd:maxLength value="255"/>
        </xsd:restriction>
      </xsd:simpleType>
    </xsd:element>
    <xsd:element name="Semestarbroj" ma:index="9" nillable="true" ma:displayName="Semestar broj" ma:format="Dropdown" ma:internalName="Semestarbroj" ma:percentage="FALSE">
      <xsd:simpleType>
        <xsd:restriction base="dms:Number"/>
      </xsd:simpleType>
    </xsd:element>
    <xsd:element name="Semestar" ma:index="10" nillable="true" ma:displayName="Semestar" ma:format="Dropdown" ma:internalName="Semestar">
      <xsd:simpleType>
        <xsd:restriction base="dms:Text">
          <xsd:maxLength value="255"/>
        </xsd:restriction>
      </xsd:simpleType>
    </xsd:element>
    <xsd:element name="Obavezni_x002d_Izborni" ma:index="11" nillable="true" ma:displayName="Obavezni-Izborni" ma:format="Dropdown" ma:internalName="Obavezni_x002d_Izborni">
      <xsd:simpleType>
        <xsd:restriction base="dms:Text">
          <xsd:maxLength value="255"/>
        </xsd:restriction>
      </xsd:simpleType>
    </xsd:element>
    <xsd:element name="Katedra" ma:index="12" nillable="true" ma:displayName="Katedra" ma:format="Dropdown" ma:indexed="true" ma:internalName="Katedra">
      <xsd:simpleType>
        <xsd:restriction base="dms:Text">
          <xsd:maxLength value="255"/>
        </xsd:restriction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01e3eca1-a772-475b-ad39-cfccd29cc7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899c41-1156-4ceb-9314-2043558865ae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33da5c33-f1f4-487b-9702-cfc9d51b2222}" ma:internalName="TaxCatchAll" ma:showField="CatchAllData" ma:web="d6899c41-1156-4ceb-9314-2043558865a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bavezni_x002d_Izborni xmlns="e3c8cc2c-5c83-408e-bac6-930f30c27bcb" xsi:nil="true"/>
    <Smjer xmlns="e3c8cc2c-5c83-408e-bac6-930f30c27bcb" xsi:nil="true"/>
    <lcf76f155ced4ddcb4097134ff3c332f xmlns="e3c8cc2c-5c83-408e-bac6-930f30c27bcb">
      <Terms xmlns="http://schemas.microsoft.com/office/infopath/2007/PartnerControls"/>
    </lcf76f155ced4ddcb4097134ff3c332f>
    <Semestar xmlns="e3c8cc2c-5c83-408e-bac6-930f30c27bcb" xsi:nil="true"/>
    <TaxCatchAll xmlns="d6899c41-1156-4ceb-9314-2043558865ae" xsi:nil="true"/>
    <Katedra xmlns="e3c8cc2c-5c83-408e-bac6-930f30c27bcb" xsi:nil="true"/>
    <Semestarbroj xmlns="e3c8cc2c-5c83-408e-bac6-930f30c27bc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63C0D6C-BCAD-423E-8047-DDB589BDA6E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c8cc2c-5c83-408e-bac6-930f30c27bcb"/>
    <ds:schemaRef ds:uri="d6899c41-1156-4ceb-9314-2043558865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7E86284-7584-44BE-946C-712330CA1241}">
  <ds:schemaRefs>
    <ds:schemaRef ds:uri="http://schemas.microsoft.com/office/2006/metadata/properties"/>
    <ds:schemaRef ds:uri="http://schemas.microsoft.com/office/infopath/2007/PartnerControls"/>
    <ds:schemaRef ds:uri="e3c8cc2c-5c83-408e-bac6-930f30c27bcb"/>
    <ds:schemaRef ds:uri="d6899c41-1156-4ceb-9314-2043558865ae"/>
  </ds:schemaRefs>
</ds:datastoreItem>
</file>

<file path=customXml/itemProps3.xml><?xml version="1.0" encoding="utf-8"?>
<ds:datastoreItem xmlns:ds="http://schemas.openxmlformats.org/officeDocument/2006/customXml" ds:itemID="{9FFA4979-89B6-45A2-8D0A-79A8FD8BC29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upute</vt:lpstr>
      <vt:lpstr>Formule</vt:lpstr>
      <vt:lpstr>1ish1</vt:lpstr>
      <vt:lpstr>1ish2</vt:lpstr>
      <vt:lpstr>1ish3</vt:lpstr>
      <vt:lpstr>2ish1</vt:lpstr>
      <vt:lpstr>2ish2</vt:lpstr>
      <vt:lpstr>3ish1</vt:lpstr>
      <vt:lpstr>3ish2</vt:lpstr>
      <vt:lpstr>4ish1</vt:lpstr>
      <vt:lpstr>4ish2</vt:lpstr>
      <vt:lpstr>5ish1</vt:lpstr>
      <vt:lpstr>5ish2</vt:lpstr>
      <vt:lpstr>6ish1</vt:lpstr>
      <vt:lpstr>6ish2</vt:lpstr>
      <vt:lpstr>6ish3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 Nađ</dc:creator>
  <cp:lastModifiedBy>Nika Mirosav | Student</cp:lastModifiedBy>
  <dcterms:created xsi:type="dcterms:W3CDTF">2018-07-18T04:58:41Z</dcterms:created>
  <dcterms:modified xsi:type="dcterms:W3CDTF">2024-09-04T17:39:43Z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0x01010013E79F2E71BF344395DB17DCC8A2F8F6</vt:lpwstr>
  </property>
</Properties>
</file>