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900/"/>
    </mc:Choice>
  </mc:AlternateContent>
  <xr:revisionPtr revIDLastSave="4" documentId="13_ncr:1_{0DD89A50-4D63-4E29-8495-F6E5931D8DD8}" xr6:coauthVersionLast="47" xr6:coauthVersionMax="47" xr10:uidLastSave="{F1A670EF-3355-4B61-B9EA-95197010EF17}"/>
  <bookViews>
    <workbookView xWindow="-28920" yWindow="-4575" windowWidth="29040" windowHeight="15840" activeTab="15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5" l="1"/>
  <c r="B28" i="16"/>
  <c r="C13" i="25"/>
  <c r="C60" i="16"/>
  <c r="B57" i="16"/>
  <c r="B55" i="16"/>
  <c r="E49" i="16"/>
  <c r="E48" i="16"/>
  <c r="H8" i="30"/>
  <c r="H7" i="30"/>
</calcChain>
</file>

<file path=xl/sharedStrings.xml><?xml version="1.0" encoding="utf-8"?>
<sst xmlns="http://schemas.openxmlformats.org/spreadsheetml/2006/main" count="165" uniqueCount="147">
  <si>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</si>
  <si>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</si>
  <si>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</si>
  <si>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</si>
  <si>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</si>
  <si>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</si>
  <si>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</si>
  <si>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</si>
  <si>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</si>
  <si>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</si>
  <si>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</si>
  <si>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</si>
  <si>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</si>
  <si>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</si>
  <si>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</si>
  <si>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</si>
  <si>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</si>
  <si>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</si>
  <si>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</si>
  <si>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</si>
  <si>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</si>
  <si>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</si>
  <si>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</si>
  <si>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</si>
  <si>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</si>
  <si>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</si>
  <si>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</si>
  <si>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</si>
  <si>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</si>
  <si>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</si>
  <si>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</si>
  <si>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</si>
  <si>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</si>
  <si>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</si>
  <si>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</si>
  <si>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</si>
  <si>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</si>
  <si>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</si>
  <si>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</si>
  <si>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</si>
  <si>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</si>
  <si>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</si>
  <si>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</si>
  <si>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</si>
  <si>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</si>
  <si>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</si>
  <si>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</si>
  <si>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</si>
  <si>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</si>
  <si>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</si>
  <si>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</si>
  <si>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</si>
  <si>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</si>
  <si>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</si>
  <si>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</si>
  <si>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</si>
  <si>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</si>
  <si>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</si>
  <si>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</si>
  <si>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</si>
  <si>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</si>
  <si>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</si>
  <si>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</si>
  <si>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</si>
  <si>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</si>
  <si>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</si>
  <si>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</si>
  <si>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</si>
  <si>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</si>
  <si>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</si>
  <si>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</si>
  <si>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</si>
  <si>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</si>
  <si>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</si>
  <si>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</si>
  <si>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</si>
  <si>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</si>
  <si>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</si>
  <si>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</si>
  <si>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</si>
  <si>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</si>
  <si>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</si>
  <si>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</si>
  <si>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</si>
  <si>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</si>
  <si>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</si>
  <si>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</si>
  <si>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</si>
  <si>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</si>
  <si>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</si>
  <si>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</si>
  <si>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</si>
  <si>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</si>
  <si>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</si>
  <si>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</si>
  <si>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</si>
  <si>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</si>
  <si>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Zadatak 1. (3ish1) [I3_M_Ž, 9 bodova]</t>
  </si>
  <si>
    <t>U tablici su prikazani podaci o troškovima oglašavanja na Google Ads (u stotinama eura) i broju generiranih</t>
  </si>
  <si>
    <t>potencijalnih kupaca (leadova) za malu tvrtku u 2022. godini.</t>
  </si>
  <si>
    <t>[M, 1 bod] a) Koja varijabla je zavisna, a koja nezavisna i zašto?</t>
  </si>
  <si>
    <t>[M, 1 boda] b) Izračunajte Pearsonov koeficijent korelacije naredbom =PEARSON.</t>
  </si>
  <si>
    <t>[Ž, 1 bod] c) Interpretirajte dobivenu vrijednost Pearsonovog koeficijenta korelacije.</t>
  </si>
  <si>
    <t>[Ž, 2 bod] d) Odredite najreprezentativniji model regresije i interpretirajte njegove koeficijente (a,b).</t>
  </si>
  <si>
    <t>[M, 1 bod] e) Izračunajte koliki broj leadova možemo očekivati u slučaju kada bi troškovi oglašavanja na</t>
  </si>
  <si>
    <t>Google Ads iznosili 300 eura prema najreprezentativnijem modelu.</t>
  </si>
  <si>
    <t>[Ž, 1 bod] f) Napišite interpretaciju za prethodno pitanje.</t>
  </si>
  <si>
    <t>[Ž, 1 bod] g) Interpretirajte reprezentativnost modela.</t>
  </si>
  <si>
    <t>[M, 1 bod] h) Izračunajte koliki broj leadova možemo očekivati u slučaju kada bi troškovi oglašavanja na</t>
  </si>
  <si>
    <t>Google Ads iznosili 300 eura prema modelu potencije.</t>
  </si>
  <si>
    <t>b) i c)</t>
  </si>
  <si>
    <t>Najreprezentativniji model je linerarni zato što mu je koeficijent R najveći (0,9802).</t>
  </si>
  <si>
    <t>LINEARNI MODEL</t>
  </si>
  <si>
    <t>y=bx+a</t>
  </si>
  <si>
    <r>
      <t xml:space="preserve">a = ___ Kad bi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bio 0, možemo očekivati da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bude </t>
    </r>
    <r>
      <rPr>
        <i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</si>
  <si>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r>
      <t xml:space="preserve">b = ___ Kad bi se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povećanje/smanjenje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za </t>
    </r>
    <r>
      <rPr>
        <i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</si>
  <si>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t>y = 31,641x + 24,555</t>
  </si>
  <si>
    <t>R² = 0,9802</t>
  </si>
  <si>
    <t>a=</t>
  </si>
  <si>
    <t>b=</t>
  </si>
  <si>
    <t>Kada bi se trošak oglašavanja povećao za 100 eura, možemo očekivati povećanje broja generiranih leadova za 31,641.</t>
  </si>
  <si>
    <t>Prema linearnom modelu možemo očekivati 119 generiraih leadova kada bi troškovi oglašavanja iznosili 300 eura.</t>
  </si>
  <si>
    <t>e) i f)</t>
  </si>
  <si>
    <t>g)</t>
  </si>
  <si>
    <t>96,08% veze između troška oglašavanja na Google Ads-u i broja generiraih leadova objašnjeno je linearnim modelom.</t>
  </si>
  <si>
    <t>h)</t>
  </si>
  <si>
    <t>R² = 0,977</t>
  </si>
  <si>
    <r>
      <t>y = 53,806x</t>
    </r>
    <r>
      <rPr>
        <b/>
        <vertAlign val="superscript"/>
        <sz val="11"/>
        <color rgb="FF595959"/>
        <rFont val="Calibri"/>
        <family val="2"/>
        <charset val="238"/>
        <scheme val="minor"/>
      </rPr>
      <t>0,7129</t>
    </r>
  </si>
  <si>
    <t>Zadatak 2. (3ish2) [I3_M_Ž, 4 boda]</t>
  </si>
  <si>
    <t>Praćen je broj novih pretplatnika na mjesečni newsletter tvrtke u ovisnosti o ulaganjima u Facebook oglašavanje.</t>
  </si>
  <si>
    <t>Kada se u Facebook oglašavanje ne ulaže ništa, broj novih pretplatnika mjesečno iznosi 50. Sa svakim povećanjem</t>
  </si>
  <si>
    <t>ulaganja u Facebook oglašavanje za 10 eura, broj novih pretplatnika naraste za 0,5%.</t>
  </si>
  <si>
    <t>[M, 1 bod] a) O kojem je modelu regresije ovdje riječ: linearnom, eksponencijalnom ili modelu potencije?</t>
  </si>
  <si>
    <t>[Ž, 1 boda] b) Napišite jednadžbu modela koji bi opisivao navedeni primjer.</t>
  </si>
  <si>
    <t>[Ž, 2 boda] c) Izračunajte broj novih pretplatnika ako se u Facebook oglašavanje uloži 100 eura. Napišite</t>
  </si>
  <si>
    <t>interpretaciju.</t>
  </si>
  <si>
    <t>a=50</t>
  </si>
  <si>
    <t>Jednadžba:</t>
  </si>
  <si>
    <t>b=1,005</t>
  </si>
  <si>
    <t>y=50*1,005^x</t>
  </si>
  <si>
    <t>Ako se u Facebook oglašavanje uloži 100 eura, broj novih pretplatnika bit će 82.</t>
  </si>
  <si>
    <t>Zavisna varijabla je broj generiranih leadova, a nezavisna varijabla je trošak oglašavanja na Google Adsu, zato što broj leadova ovisi o trošku oglašavanja. Što je veći trošak oglašavanja, to je veći broj generiranih leadova.</t>
  </si>
  <si>
    <t>Korelacija između troška oglašavanja na Google Ads-u i broja generiranih leadova je  jaka i pozitivna.</t>
  </si>
  <si>
    <t>Kada bi trošak oglašavanja bio 0 eura, možemo očekivati da broj generiranih leadova bude 24,555.</t>
  </si>
  <si>
    <r>
      <t xml:space="preserve">Kada bi troškovi oglašavanja iznosili 300 eura </t>
    </r>
    <r>
      <rPr>
        <b/>
        <sz val="11"/>
        <color theme="1"/>
        <rFont val="Calibri"/>
        <family val="2"/>
        <charset val="238"/>
        <scheme val="minor"/>
      </rPr>
      <t>prema modelu potencije</t>
    </r>
    <r>
      <rPr>
        <sz val="11"/>
        <color theme="1"/>
        <rFont val="Calibri"/>
        <family val="2"/>
        <scheme val="minor"/>
      </rPr>
      <t>, možemo očekivati da broj leadova bude 117,75.</t>
    </r>
  </si>
  <si>
    <t>Riječ je o eksponencijalnom modelu regresije.</t>
  </si>
  <si>
    <t>y=a*x^b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</si>
</sst>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1" formatCode="0.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9"/>
      <color rgb="FF595959"/>
      <name val="Calibri"/>
      <family val="2"/>
      <charset val="238"/>
      <scheme val="minor"/>
    </font>
    <font>
      <sz val="11"/>
      <color rgb="FF595959"/>
      <name val="Calibri"/>
      <family val="2"/>
      <charset val="238"/>
      <scheme val="minor"/>
    </font>
    <font>
      <b/>
      <sz val="11"/>
      <color rgb="FF595959"/>
      <name val="Calibri"/>
      <family val="2"/>
      <charset val="238"/>
      <scheme val="minor"/>
    </font>
    <font>
      <b/>
      <vertAlign val="superscript"/>
      <sz val="11"/>
      <color rgb="FF59595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3" fillId="0" borderId="0"/>
    <xf numFmtId="164" fontId="6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3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6" fillId="0" borderId="0" xfId="0" applyFont="1"/>
    <xf numFmtId="10" fontId="6" fillId="0" borderId="0" xfId="1" applyNumberFormat="1" applyFont="1" applyFill="1"/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0" xfId="6" applyFont="1"/>
    <xf numFmtId="10" fontId="14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6" fillId="0" borderId="0" xfId="0" applyNumberFormat="1" applyFont="1"/>
    <xf numFmtId="169" fontId="6" fillId="0" borderId="0" xfId="1" applyNumberFormat="1" applyFont="1" applyFill="1" applyAlignment="1">
      <alignment horizontal="center"/>
    </xf>
    <xf numFmtId="10" fontId="6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4" applyFont="1"/>
    <xf numFmtId="0" fontId="14" fillId="0" borderId="0" xfId="4" applyFont="1" applyAlignment="1">
      <alignment horizontal="left" vertical="center" wrapText="1"/>
    </xf>
    <xf numFmtId="0" fontId="16" fillId="0" borderId="3" xfId="4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8"/>
    <xf numFmtId="0" fontId="18" fillId="0" borderId="0" xfId="0" applyFont="1"/>
    <xf numFmtId="0" fontId="18" fillId="0" borderId="0" xfId="8" applyFont="1"/>
    <xf numFmtId="0" fontId="7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2" fillId="0" borderId="1" xfId="5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7" fillId="0" borderId="0" xfId="9" applyFont="1"/>
    <xf numFmtId="0" fontId="3" fillId="0" borderId="0" xfId="9"/>
    <xf numFmtId="0" fontId="21" fillId="0" borderId="0" xfId="9" applyFont="1"/>
    <xf numFmtId="0" fontId="3" fillId="0" borderId="1" xfId="9" applyBorder="1" applyAlignment="1">
      <alignment horizontal="center"/>
    </xf>
    <xf numFmtId="0" fontId="18" fillId="4" borderId="1" xfId="9" applyFont="1" applyFill="1" applyBorder="1" applyAlignment="1">
      <alignment horizontal="center" vertical="center" wrapText="1"/>
    </xf>
    <xf numFmtId="0" fontId="3" fillId="4" borderId="1" xfId="9" applyFill="1" applyBorder="1" applyAlignment="1">
      <alignment horizontal="center" vertical="center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center" vertical="center" wrapText="1"/>
    </xf>
    <xf numFmtId="0" fontId="6" fillId="0" borderId="0" xfId="10"/>
    <xf numFmtId="0" fontId="22" fillId="0" borderId="0" xfId="11" applyFont="1"/>
    <xf numFmtId="0" fontId="3" fillId="0" borderId="0" xfId="11"/>
    <xf numFmtId="0" fontId="23" fillId="0" borderId="0" xfId="11" applyFont="1"/>
    <xf numFmtId="0" fontId="3" fillId="0" borderId="0" xfId="0" applyFont="1"/>
    <xf numFmtId="0" fontId="15" fillId="0" borderId="0" xfId="4" applyFont="1"/>
    <xf numFmtId="0" fontId="15" fillId="0" borderId="0" xfId="4" applyFont="1" applyAlignment="1">
      <alignment horizontal="center"/>
    </xf>
    <xf numFmtId="0" fontId="2" fillId="0" borderId="0" xfId="9" applyFont="1"/>
    <xf numFmtId="0" fontId="24" fillId="0" borderId="0" xfId="0" applyFont="1"/>
    <xf numFmtId="171" fontId="0" fillId="0" borderId="0" xfId="0" applyNumberFormat="1"/>
    <xf numFmtId="0" fontId="25" fillId="0" borderId="0" xfId="0" applyFont="1"/>
    <xf numFmtId="0" fontId="26" fillId="0" borderId="0" xfId="0" applyFont="1"/>
    <xf numFmtId="0" fontId="22" fillId="0" borderId="0" xfId="0" applyFont="1"/>
    <xf numFmtId="0" fontId="29" fillId="0" borderId="0" xfId="0" applyFont="1" applyAlignment="1">
      <alignment horizontal="center" vertical="center" readingOrder="1"/>
    </xf>
    <xf numFmtId="0" fontId="30" fillId="0" borderId="0" xfId="0" applyFont="1" applyAlignment="1">
      <alignment horizontal="center" vertical="center" readingOrder="1"/>
    </xf>
    <xf numFmtId="1" fontId="0" fillId="0" borderId="0" xfId="0" applyNumberFormat="1"/>
    <xf numFmtId="10" fontId="0" fillId="0" borderId="0" xfId="1" applyNumberFormat="1" applyFont="1"/>
    <xf numFmtId="0" fontId="31" fillId="0" borderId="0" xfId="0" applyFont="1" applyAlignment="1">
      <alignment horizontal="center" vertical="center" readingOrder="1"/>
    </xf>
    <xf numFmtId="0" fontId="1" fillId="0" borderId="0" xfId="0" applyFont="1"/>
    <xf numFmtId="0" fontId="18" fillId="4" borderId="8" xfId="9" applyFont="1" applyFill="1" applyBorder="1" applyAlignment="1">
      <alignment horizontal="center" vertical="center" wrapText="1"/>
    </xf>
    <xf numFmtId="0" fontId="18" fillId="4" borderId="9" xfId="9" applyFont="1" applyFill="1" applyBorder="1" applyAlignment="1">
      <alignment horizontal="center" vertical="center" wrapText="1"/>
    </xf>
    <xf numFmtId="0" fontId="18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Graf o ovisnosti broja generiraih leadova o trošku oglašavanja na Google</a:t>
            </a:r>
            <a:r>
              <a:rPr lang="hr-HR" baseline="0"/>
              <a:t> Ads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9162897582277096"/>
                  <c:y val="3.634441528142315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632400801053691"/>
                  <c:y val="-3.456948089822105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 baseline="0">
                        <a:solidFill>
                          <a:schemeClr val="accent2"/>
                        </a:solidFill>
                      </a:rPr>
                      <a:t>y = 31,641x + 24,555</a:t>
                    </a:r>
                    <a:br>
                      <a:rPr lang="en-US" sz="1050" b="1" baseline="0">
                        <a:solidFill>
                          <a:schemeClr val="accent2"/>
                        </a:solidFill>
                      </a:rPr>
                    </a:br>
                    <a:r>
                      <a:rPr lang="en-US" sz="1050" b="1" baseline="0">
                        <a:solidFill>
                          <a:schemeClr val="accent2"/>
                        </a:solidFill>
                      </a:rPr>
                      <a:t>R² = 0,9802</a:t>
                    </a:r>
                    <a:endParaRPr lang="en-US" sz="1050" b="1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2.9281512125292029E-2"/>
                  <c:y val="-4.461358996792067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84-4E6D-8E81-B70539C13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687648"/>
        <c:axId val="2136689568"/>
      </c:scatterChart>
      <c:valAx>
        <c:axId val="213668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6689568"/>
        <c:crosses val="autoZero"/>
        <c:crossBetween val="midCat"/>
      </c:valAx>
      <c:valAx>
        <c:axId val="213668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6687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80962</xdr:rowOff>
    </xdr:from>
    <xdr:to>
      <xdr:col>4</xdr:col>
      <xdr:colOff>1219200</xdr:colOff>
      <xdr:row>43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D8891-B5C0-B99F-9B95-49218B360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L19" sqref="L19"/>
    </sheetView>
  </sheetViews>
  <sheetFormatPr defaultColWidth="8.7265625" defaultRowHeight="14.5" x14ac:dyDescent="0.35"/>
  <cols>
    <col min="1" max="1" width="17.54296875" style="81" customWidth="1"/>
    <col min="2" max="2" width="11.26953125" style="81" customWidth="1"/>
    <col min="3" max="3" width="8.7265625" style="81"/>
    <col min="4" max="4" width="10.7265625" style="81" customWidth="1"/>
    <col min="5" max="6" width="8.7265625" style="81"/>
    <col min="7" max="7" width="10.81640625" style="81" bestFit="1" customWidth="1"/>
    <col min="8" max="16384" width="8.7265625" style="81"/>
  </cols>
  <sheetData>
    <row r="1" spans="1:9" ht="26" x14ac:dyDescent="0.6">
      <c r="A1" s="80"/>
      <c r="D1" s="82" t="s">
        <v>12</v>
      </c>
      <c r="G1" s="80"/>
      <c r="I1" s="81" t="s">
        <v>13</v>
      </c>
    </row>
    <row r="2" spans="1:9" x14ac:dyDescent="0.35">
      <c r="D2" s="81" t="s">
        <v>94</v>
      </c>
      <c r="I2" s="81" t="s">
        <v>93</v>
      </c>
    </row>
    <row r="3" spans="1:9" x14ac:dyDescent="0.35">
      <c r="D3" s="95" t="s">
        <v>96</v>
      </c>
    </row>
    <row r="5" spans="1:9" x14ac:dyDescent="0.35">
      <c r="A5" s="83"/>
      <c r="B5" s="107" t="s">
        <v>14</v>
      </c>
      <c r="C5" s="108"/>
      <c r="D5" s="109"/>
      <c r="E5" s="107" t="s">
        <v>15</v>
      </c>
      <c r="F5" s="108"/>
      <c r="G5" s="109"/>
      <c r="H5" s="84"/>
    </row>
    <row r="6" spans="1:9" x14ac:dyDescent="0.35">
      <c r="A6" s="83" t="s">
        <v>16</v>
      </c>
      <c r="B6" s="84" t="s">
        <v>17</v>
      </c>
      <c r="C6" s="84" t="s">
        <v>18</v>
      </c>
      <c r="D6" s="84" t="s">
        <v>19</v>
      </c>
      <c r="E6" s="84" t="s">
        <v>20</v>
      </c>
      <c r="F6" s="84" t="s">
        <v>21</v>
      </c>
      <c r="G6" s="84" t="s">
        <v>22</v>
      </c>
      <c r="H6" s="84" t="s">
        <v>23</v>
      </c>
    </row>
    <row r="7" spans="1:9" x14ac:dyDescent="0.35">
      <c r="A7" s="83" t="s">
        <v>24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9" ht="29" x14ac:dyDescent="0.35">
      <c r="A8" s="86" t="s">
        <v>25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9" x14ac:dyDescent="0.35">
      <c r="A11" s="88" t="s">
        <v>26</v>
      </c>
    </row>
    <row r="12" spans="1:9" x14ac:dyDescent="0.35">
      <c r="A12" s="88"/>
    </row>
    <row r="13" spans="1:9" x14ac:dyDescent="0.35">
      <c r="A13" s="88" t="s">
        <v>6</v>
      </c>
    </row>
    <row r="14" spans="1:9" x14ac:dyDescent="0.35">
      <c r="A14" s="88"/>
    </row>
    <row r="15" spans="1:9" x14ac:dyDescent="0.35">
      <c r="A15" s="88" t="s">
        <v>27</v>
      </c>
    </row>
    <row r="16" spans="1:9" x14ac:dyDescent="0.35">
      <c r="A16" s="88"/>
    </row>
    <row r="17" spans="1:1" x14ac:dyDescent="0.35">
      <c r="A17" s="88" t="s">
        <v>28</v>
      </c>
    </row>
    <row r="18" spans="1:1" x14ac:dyDescent="0.35">
      <c r="A18" s="88"/>
    </row>
    <row r="19" spans="1:1" x14ac:dyDescent="0.35">
      <c r="A19" s="88" t="s">
        <v>7</v>
      </c>
    </row>
    <row r="20" spans="1:1" x14ac:dyDescent="0.35">
      <c r="A20" s="88"/>
    </row>
    <row r="21" spans="1:1" x14ac:dyDescent="0.35">
      <c r="A21" s="88" t="s">
        <v>5</v>
      </c>
    </row>
    <row r="22" spans="1:1" x14ac:dyDescent="0.35">
      <c r="A22" s="8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9.1796875" style="27"/>
    <col min="5" max="5" width="10" style="27" customWidth="1"/>
    <col min="6" max="16384" width="9.1796875" style="27"/>
  </cols>
  <sheetData>
    <row r="1" spans="1:15" x14ac:dyDescent="0.3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3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3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3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3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3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3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3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35">
      <c r="E16"/>
    </row>
    <row r="20" spans="6:6" x14ac:dyDescent="0.3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796875" defaultRowHeight="14.5" x14ac:dyDescent="0.35"/>
  <cols>
    <col min="1" max="1" width="18.453125" style="23" customWidth="1"/>
    <col min="2" max="2" width="11.1796875" style="23" customWidth="1"/>
    <col min="3" max="3" width="14.1796875" style="23" customWidth="1"/>
    <col min="4" max="16384" width="9.1796875" style="23"/>
  </cols>
  <sheetData>
    <row r="1" spans="1:17" x14ac:dyDescent="0.3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35">
      <c r="A2"/>
      <c r="B2"/>
      <c r="C2"/>
      <c r="D2"/>
      <c r="E2"/>
      <c r="F2"/>
      <c r="G2"/>
      <c r="H2"/>
      <c r="I2"/>
      <c r="J2"/>
      <c r="K2"/>
    </row>
    <row r="3" spans="1:17" x14ac:dyDescent="0.3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3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" thickBot="1" x14ac:dyDescent="0.4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35">
      <c r="A6" s="17">
        <v>2010</v>
      </c>
      <c r="B6" s="76">
        <v>108</v>
      </c>
      <c r="C6" s="14"/>
      <c r="D6"/>
      <c r="E6"/>
      <c r="F6"/>
      <c r="G6"/>
      <c r="H6"/>
      <c r="I6"/>
      <c r="J6"/>
      <c r="K6"/>
    </row>
    <row r="7" spans="1:17" x14ac:dyDescent="0.35">
      <c r="A7" s="16">
        <v>2011</v>
      </c>
      <c r="B7" s="70">
        <v>107</v>
      </c>
      <c r="C7" s="14"/>
      <c r="D7"/>
      <c r="E7"/>
      <c r="F7"/>
      <c r="G7"/>
      <c r="H7"/>
      <c r="I7"/>
      <c r="J7"/>
      <c r="K7" s="24"/>
    </row>
    <row r="8" spans="1:17" x14ac:dyDescent="0.35">
      <c r="A8" s="17">
        <v>2012</v>
      </c>
      <c r="B8" s="70">
        <v>104</v>
      </c>
      <c r="C8" s="14"/>
      <c r="D8"/>
      <c r="E8"/>
      <c r="F8"/>
      <c r="G8"/>
      <c r="H8"/>
      <c r="I8"/>
      <c r="J8"/>
    </row>
    <row r="9" spans="1:17" x14ac:dyDescent="0.35">
      <c r="A9" s="16">
        <v>2013</v>
      </c>
      <c r="B9" s="70">
        <v>109</v>
      </c>
      <c r="C9" s="14"/>
      <c r="D9" s="14"/>
      <c r="E9"/>
      <c r="F9"/>
      <c r="G9"/>
      <c r="H9"/>
      <c r="I9"/>
      <c r="J9"/>
    </row>
    <row r="10" spans="1:17" x14ac:dyDescent="0.35">
      <c r="A10" s="17">
        <v>2014</v>
      </c>
      <c r="B10" s="70">
        <v>107</v>
      </c>
      <c r="C10" s="14"/>
      <c r="D10"/>
      <c r="E10"/>
      <c r="F10"/>
      <c r="G10"/>
      <c r="H10"/>
      <c r="I10"/>
      <c r="J10"/>
    </row>
    <row r="11" spans="1:17" x14ac:dyDescent="0.35">
      <c r="A11" s="16">
        <v>2015</v>
      </c>
      <c r="B11" s="70">
        <v>110</v>
      </c>
      <c r="C11" s="14"/>
      <c r="D11"/>
      <c r="E11"/>
      <c r="F11"/>
      <c r="G11"/>
      <c r="H11"/>
      <c r="I11"/>
      <c r="J11"/>
    </row>
    <row r="12" spans="1:17" x14ac:dyDescent="0.35">
      <c r="A12" s="17">
        <v>2016</v>
      </c>
      <c r="B12" s="70">
        <v>99</v>
      </c>
      <c r="C12" s="14"/>
      <c r="D12"/>
      <c r="E12"/>
      <c r="F12"/>
      <c r="G12"/>
      <c r="H12"/>
      <c r="I12"/>
      <c r="J12"/>
    </row>
    <row r="13" spans="1:17" x14ac:dyDescent="0.35">
      <c r="A13" s="16">
        <v>2017</v>
      </c>
      <c r="B13" s="70">
        <v>99</v>
      </c>
      <c r="C13" s="14"/>
      <c r="D13"/>
      <c r="E13"/>
      <c r="F13"/>
      <c r="G13"/>
      <c r="H13"/>
      <c r="I13"/>
      <c r="J13"/>
    </row>
    <row r="14" spans="1:17" x14ac:dyDescent="0.35">
      <c r="A14" s="17">
        <v>2018</v>
      </c>
      <c r="B14" s="70">
        <v>104</v>
      </c>
      <c r="C14" s="14"/>
      <c r="D14"/>
      <c r="E14"/>
      <c r="F14"/>
      <c r="G14"/>
      <c r="H14"/>
      <c r="I14"/>
      <c r="J14"/>
    </row>
    <row r="15" spans="1:17" x14ac:dyDescent="0.35">
      <c r="A15" s="16">
        <v>2019</v>
      </c>
      <c r="B15" s="70">
        <v>104</v>
      </c>
      <c r="C15" s="14"/>
      <c r="D15"/>
      <c r="E15"/>
      <c r="F15"/>
      <c r="G15"/>
      <c r="H15"/>
      <c r="I15"/>
      <c r="J15"/>
    </row>
    <row r="16" spans="1:17" x14ac:dyDescent="0.35">
      <c r="A16" s="17">
        <v>2020</v>
      </c>
      <c r="B16" s="70">
        <v>99</v>
      </c>
      <c r="C16" s="14"/>
      <c r="D16"/>
      <c r="E16"/>
      <c r="F16"/>
      <c r="G16"/>
      <c r="H16"/>
      <c r="I16"/>
      <c r="J16"/>
    </row>
    <row r="17" spans="1:10" x14ac:dyDescent="0.35">
      <c r="A17" s="16">
        <v>2021</v>
      </c>
      <c r="B17" s="70">
        <v>99</v>
      </c>
      <c r="C17" s="14"/>
      <c r="D17"/>
      <c r="E17"/>
      <c r="F17"/>
      <c r="G17"/>
      <c r="H17"/>
      <c r="I17"/>
      <c r="J17"/>
    </row>
    <row r="18" spans="1:10" x14ac:dyDescent="0.35">
      <c r="A18" s="17">
        <v>2022</v>
      </c>
      <c r="B18" s="70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4.5" x14ac:dyDescent="0.35"/>
  <cols>
    <col min="1" max="1" width="22.1796875" customWidth="1"/>
    <col min="2" max="2" width="14.453125" customWidth="1"/>
    <col min="5" max="5" width="10.453125" bestFit="1" customWidth="1"/>
    <col min="14" max="14" width="12.1796875" customWidth="1"/>
  </cols>
  <sheetData>
    <row r="1" spans="1:9" x14ac:dyDescent="0.35">
      <c r="A1" t="s">
        <v>0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54" t="s">
        <v>85</v>
      </c>
      <c r="B5" s="74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35">
      <c r="A6" s="77">
        <v>44197</v>
      </c>
      <c r="B6" s="78">
        <v>12</v>
      </c>
      <c r="C6" s="11"/>
      <c r="D6" s="11"/>
      <c r="E6" s="11"/>
      <c r="F6" s="11"/>
      <c r="G6" s="11"/>
      <c r="H6" s="11"/>
      <c r="I6" s="11"/>
    </row>
    <row r="7" spans="1:9" x14ac:dyDescent="0.35">
      <c r="A7" s="77">
        <v>44228</v>
      </c>
      <c r="B7" s="78">
        <v>15</v>
      </c>
      <c r="C7" s="11"/>
      <c r="D7" s="11"/>
      <c r="E7" s="11"/>
      <c r="F7" s="11"/>
      <c r="G7" s="11"/>
      <c r="H7" s="11"/>
      <c r="I7" s="11"/>
    </row>
    <row r="8" spans="1:9" x14ac:dyDescent="0.35">
      <c r="A8" s="77">
        <v>44256</v>
      </c>
      <c r="B8" s="78">
        <v>18</v>
      </c>
      <c r="C8" s="11"/>
      <c r="D8" s="11"/>
      <c r="E8" s="11"/>
      <c r="F8" s="11"/>
      <c r="G8" s="11"/>
      <c r="H8" s="11"/>
      <c r="I8" s="11"/>
    </row>
    <row r="9" spans="1:9" x14ac:dyDescent="0.35">
      <c r="A9" s="77">
        <v>44287</v>
      </c>
      <c r="B9" s="78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77">
        <v>44317</v>
      </c>
      <c r="B10" s="78">
        <v>22</v>
      </c>
      <c r="C10" s="11"/>
      <c r="D10" s="11"/>
      <c r="E10" s="11"/>
      <c r="F10" s="11"/>
      <c r="G10" s="11"/>
      <c r="H10" s="11"/>
      <c r="I10" s="11"/>
    </row>
    <row r="11" spans="1:9" x14ac:dyDescent="0.35">
      <c r="A11" s="77">
        <v>44348</v>
      </c>
      <c r="B11" s="78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77">
        <v>44378</v>
      </c>
      <c r="B12" s="78">
        <v>30</v>
      </c>
      <c r="C12" s="11"/>
      <c r="D12" s="11"/>
      <c r="E12" s="11"/>
      <c r="F12" s="11"/>
      <c r="G12" s="11"/>
      <c r="H12" s="11"/>
      <c r="I12" s="11"/>
    </row>
    <row r="13" spans="1:9" x14ac:dyDescent="0.35">
      <c r="A13" s="77">
        <v>44409</v>
      </c>
      <c r="B13" s="78">
        <v>32</v>
      </c>
      <c r="C13" s="11"/>
      <c r="D13" s="11"/>
      <c r="E13" s="11"/>
      <c r="F13" s="11"/>
      <c r="G13" s="11"/>
      <c r="H13" s="11"/>
      <c r="I13" s="11"/>
    </row>
    <row r="14" spans="1:9" x14ac:dyDescent="0.35">
      <c r="A14" s="77">
        <v>44440</v>
      </c>
      <c r="B14" s="78">
        <v>28</v>
      </c>
      <c r="C14" s="11"/>
      <c r="D14" s="11"/>
      <c r="E14" s="11"/>
      <c r="F14" s="11"/>
      <c r="G14" s="11"/>
      <c r="H14" s="11"/>
      <c r="I14" s="11"/>
    </row>
    <row r="15" spans="1:9" x14ac:dyDescent="0.35">
      <c r="A15" s="77">
        <v>44470</v>
      </c>
      <c r="B15" s="78">
        <v>26</v>
      </c>
      <c r="C15" s="11"/>
      <c r="D15" s="11"/>
      <c r="E15" s="11"/>
      <c r="F15" s="11"/>
      <c r="G15" s="11"/>
      <c r="H15" s="11"/>
      <c r="I15" s="11"/>
    </row>
    <row r="16" spans="1:9" x14ac:dyDescent="0.35">
      <c r="A16" s="77">
        <v>44501</v>
      </c>
      <c r="B16" s="78">
        <v>23</v>
      </c>
      <c r="C16" s="11"/>
      <c r="D16" s="11"/>
      <c r="E16" s="11"/>
      <c r="F16" s="11"/>
      <c r="G16" s="11"/>
      <c r="H16" s="11"/>
      <c r="I16" s="11"/>
    </row>
    <row r="17" spans="1:9" x14ac:dyDescent="0.35">
      <c r="A17" s="77">
        <v>44531</v>
      </c>
      <c r="B17" s="78">
        <v>20</v>
      </c>
      <c r="C17" s="11"/>
      <c r="D17" s="11"/>
      <c r="E17" s="11"/>
      <c r="F17" s="11"/>
      <c r="G17" s="11"/>
      <c r="H17" s="11"/>
      <c r="I17" s="11"/>
    </row>
    <row r="18" spans="1:9" x14ac:dyDescent="0.35">
      <c r="A18" s="77">
        <v>44562</v>
      </c>
      <c r="B18" s="78">
        <v>18</v>
      </c>
      <c r="C18" s="11"/>
      <c r="D18" s="11"/>
      <c r="E18" s="11"/>
      <c r="F18" s="11"/>
      <c r="G18" s="11"/>
      <c r="H18" s="11"/>
      <c r="I18" s="11"/>
    </row>
    <row r="19" spans="1:9" x14ac:dyDescent="0.35">
      <c r="A19" s="77">
        <v>44593</v>
      </c>
      <c r="B19" s="78">
        <v>17</v>
      </c>
      <c r="C19" s="11"/>
      <c r="D19" s="11"/>
      <c r="E19" s="11"/>
      <c r="F19" s="11"/>
      <c r="G19" s="11"/>
      <c r="H19" s="11"/>
      <c r="I19" s="11"/>
    </row>
    <row r="20" spans="1:9" x14ac:dyDescent="0.35">
      <c r="A20" s="77">
        <v>44621</v>
      </c>
      <c r="B20" s="78">
        <v>19</v>
      </c>
      <c r="C20" s="11"/>
      <c r="D20" s="11"/>
      <c r="E20" s="11"/>
      <c r="F20" s="11"/>
      <c r="G20" s="11"/>
      <c r="H20" s="11"/>
      <c r="I20" s="11"/>
    </row>
    <row r="21" spans="1:9" x14ac:dyDescent="0.35">
      <c r="A21" s="77">
        <v>44652</v>
      </c>
      <c r="B21" s="78">
        <v>22</v>
      </c>
      <c r="C21" s="11"/>
      <c r="D21" s="11"/>
      <c r="E21" s="11"/>
      <c r="F21" s="11"/>
      <c r="G21" s="11"/>
      <c r="H21" s="11"/>
      <c r="I21" s="11"/>
    </row>
    <row r="22" spans="1:9" x14ac:dyDescent="0.35">
      <c r="A22" s="77">
        <v>44682</v>
      </c>
      <c r="B22" s="78">
        <v>24</v>
      </c>
      <c r="C22" s="11"/>
      <c r="D22" s="11"/>
      <c r="E22" s="11"/>
      <c r="F22" s="11"/>
      <c r="G22" s="11"/>
      <c r="H22" s="11"/>
      <c r="I22" s="11"/>
    </row>
    <row r="23" spans="1:9" x14ac:dyDescent="0.35">
      <c r="A23" s="77">
        <v>44713</v>
      </c>
      <c r="B23" s="78">
        <v>28</v>
      </c>
      <c r="C23" s="11"/>
      <c r="D23" s="11"/>
      <c r="E23" s="11"/>
      <c r="F23" s="11"/>
      <c r="G23" s="11"/>
      <c r="H23" s="11"/>
      <c r="I23" s="11"/>
    </row>
    <row r="24" spans="1:9" x14ac:dyDescent="0.35">
      <c r="A24" s="77">
        <v>44743</v>
      </c>
      <c r="B24" s="78">
        <v>32</v>
      </c>
      <c r="C24" s="11"/>
      <c r="D24" s="11"/>
      <c r="E24" s="11"/>
      <c r="F24" s="11"/>
      <c r="G24" s="11"/>
      <c r="H24" s="11"/>
      <c r="I24" s="11"/>
    </row>
    <row r="25" spans="1:9" x14ac:dyDescent="0.35">
      <c r="A25" s="77">
        <v>44774</v>
      </c>
      <c r="B25" s="78">
        <v>35</v>
      </c>
      <c r="C25" s="11"/>
      <c r="D25" s="11"/>
      <c r="E25" s="11"/>
      <c r="F25" s="11"/>
      <c r="G25" s="11"/>
      <c r="H25" s="11"/>
      <c r="I25" s="11"/>
    </row>
    <row r="26" spans="1:9" x14ac:dyDescent="0.35">
      <c r="A26" s="77">
        <v>44805</v>
      </c>
      <c r="B26" s="78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77">
        <v>44835</v>
      </c>
      <c r="B27" s="78">
        <v>27</v>
      </c>
      <c r="C27" s="11"/>
      <c r="D27" s="11"/>
      <c r="E27" s="11"/>
      <c r="F27" s="11"/>
      <c r="G27" s="11"/>
      <c r="H27" s="11"/>
      <c r="I27" s="11"/>
    </row>
    <row r="28" spans="1:9" x14ac:dyDescent="0.35">
      <c r="A28" s="77">
        <v>44866</v>
      </c>
      <c r="B28" s="78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77">
        <v>44896</v>
      </c>
      <c r="B29" s="78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77">
        <v>44927</v>
      </c>
      <c r="B30" s="78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77">
        <v>44958</v>
      </c>
      <c r="B31" s="78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77">
        <v>44986</v>
      </c>
      <c r="B32" s="78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77">
        <v>45017</v>
      </c>
      <c r="B33" s="78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77">
        <v>45047</v>
      </c>
      <c r="B34" s="78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77">
        <v>45078</v>
      </c>
      <c r="B35" s="78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31</v>
      </c>
    </row>
    <row r="5" spans="1:14" x14ac:dyDescent="0.35">
      <c r="A5" t="s">
        <v>8</v>
      </c>
    </row>
    <row r="8" spans="1:14" ht="15" customHeight="1" x14ac:dyDescent="0.35">
      <c r="A8" t="s">
        <v>9</v>
      </c>
    </row>
    <row r="11" spans="1:14" x14ac:dyDescent="0.35">
      <c r="A11" t="s">
        <v>10</v>
      </c>
    </row>
    <row r="12" spans="1:14" x14ac:dyDescent="0.35">
      <c r="N12" s="12"/>
    </row>
    <row r="14" spans="1:14" x14ac:dyDescent="0.35">
      <c r="A14" t="s">
        <v>11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1</v>
      </c>
    </row>
    <row r="3" spans="1:4" x14ac:dyDescent="0.35">
      <c r="B3" s="63"/>
    </row>
    <row r="4" spans="1:4" ht="14.5" customHeight="1" x14ac:dyDescent="0.35">
      <c r="A4" s="59" t="s">
        <v>87</v>
      </c>
      <c r="B4" s="59" t="s">
        <v>88</v>
      </c>
      <c r="C4" s="59" t="s">
        <v>89</v>
      </c>
    </row>
    <row r="5" spans="1:4" x14ac:dyDescent="0.35">
      <c r="A5" s="58">
        <v>25</v>
      </c>
      <c r="B5" s="58">
        <v>32</v>
      </c>
      <c r="C5" s="58">
        <v>27</v>
      </c>
    </row>
    <row r="6" spans="1:4" x14ac:dyDescent="0.35">
      <c r="A6" s="58">
        <v>28</v>
      </c>
      <c r="B6" s="58">
        <v>35</v>
      </c>
      <c r="C6" s="58">
        <v>29</v>
      </c>
    </row>
    <row r="7" spans="1:4" x14ac:dyDescent="0.35">
      <c r="A7" s="58">
        <v>30</v>
      </c>
      <c r="B7" s="58">
        <v>33</v>
      </c>
      <c r="C7" s="58">
        <v>34</v>
      </c>
    </row>
    <row r="8" spans="1:4" x14ac:dyDescent="0.35">
      <c r="A8" s="58">
        <v>26</v>
      </c>
      <c r="B8" s="58">
        <v>26</v>
      </c>
      <c r="C8" s="58">
        <v>26</v>
      </c>
      <c r="D8" s="3"/>
    </row>
    <row r="9" spans="1:4" x14ac:dyDescent="0.35">
      <c r="A9" s="58">
        <v>34</v>
      </c>
      <c r="B9" s="58">
        <v>34</v>
      </c>
      <c r="C9" s="58">
        <v>28</v>
      </c>
    </row>
    <row r="10" spans="1:4" x14ac:dyDescent="0.35">
      <c r="A10" s="58">
        <v>29</v>
      </c>
      <c r="B10" s="58">
        <v>31</v>
      </c>
      <c r="C10" s="58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24.81640625" customWidth="1"/>
    <col min="4" max="4" width="10.1796875" bestFit="1" customWidth="1"/>
    <col min="5" max="5" width="16.1796875" bestFit="1" customWidth="1"/>
    <col min="6" max="6" width="32.453125" bestFit="1" customWidth="1"/>
    <col min="7" max="7" width="29.453125" bestFit="1" customWidth="1"/>
  </cols>
  <sheetData>
    <row r="1" spans="1:7" x14ac:dyDescent="0.35">
      <c r="A1" t="s">
        <v>0</v>
      </c>
    </row>
    <row r="3" spans="1:7" x14ac:dyDescent="0.35">
      <c r="A3" s="65"/>
      <c r="B3" s="63"/>
    </row>
    <row r="4" spans="1:7" ht="29" x14ac:dyDescent="0.35">
      <c r="A4" s="71" t="s">
        <v>90</v>
      </c>
      <c r="B4" s="71" t="s">
        <v>91</v>
      </c>
    </row>
    <row r="5" spans="1:7" x14ac:dyDescent="0.35">
      <c r="A5" s="15">
        <v>2.5</v>
      </c>
      <c r="B5" s="15">
        <v>1.8</v>
      </c>
    </row>
    <row r="6" spans="1:7" x14ac:dyDescent="0.35">
      <c r="A6" s="15">
        <v>3.1</v>
      </c>
      <c r="B6" s="15">
        <v>2.2000000000000002</v>
      </c>
    </row>
    <row r="7" spans="1:7" x14ac:dyDescent="0.35">
      <c r="A7" s="15">
        <v>2.8</v>
      </c>
      <c r="B7" s="15">
        <v>1.9</v>
      </c>
    </row>
    <row r="8" spans="1:7" x14ac:dyDescent="0.35">
      <c r="A8" s="15">
        <v>2.9</v>
      </c>
      <c r="B8" s="15">
        <v>2</v>
      </c>
    </row>
    <row r="9" spans="1:7" x14ac:dyDescent="0.35">
      <c r="A9" s="15">
        <v>2.7</v>
      </c>
      <c r="B9" s="15">
        <v>1.7</v>
      </c>
    </row>
    <row r="10" spans="1:7" x14ac:dyDescent="0.35">
      <c r="A10" s="15">
        <v>3.4</v>
      </c>
      <c r="B10" s="15">
        <v>2.5</v>
      </c>
    </row>
    <row r="11" spans="1:7" x14ac:dyDescent="0.35">
      <c r="A11" s="15">
        <v>3.6</v>
      </c>
      <c r="B11" s="15">
        <v>2.8</v>
      </c>
    </row>
    <row r="12" spans="1:7" x14ac:dyDescent="0.35">
      <c r="A12" s="15">
        <v>3</v>
      </c>
      <c r="B12" s="15">
        <v>2.1</v>
      </c>
    </row>
    <row r="13" spans="1:7" x14ac:dyDescent="0.35">
      <c r="A13" s="15">
        <v>3.8</v>
      </c>
      <c r="B13" s="15">
        <v>2.9</v>
      </c>
    </row>
    <row r="14" spans="1:7" x14ac:dyDescent="0.35">
      <c r="A14" s="15">
        <v>3.5</v>
      </c>
      <c r="B14" s="15">
        <v>2.6</v>
      </c>
    </row>
    <row r="15" spans="1:7" x14ac:dyDescent="0.35">
      <c r="A15" s="75">
        <v>4</v>
      </c>
      <c r="B15" s="75">
        <v>2.25</v>
      </c>
    </row>
    <row r="16" spans="1:7" x14ac:dyDescent="0.35">
      <c r="A16" s="75">
        <v>3.7</v>
      </c>
      <c r="B16" s="75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tabSelected="1" workbookViewId="0"/>
  </sheetViews>
  <sheetFormatPr defaultColWidth="9.1796875" defaultRowHeight="14.5" x14ac:dyDescent="0.35"/>
  <cols>
    <col min="1" max="1" width="22.1796875" customWidth="1"/>
    <col min="2" max="2" width="11.179687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3" x14ac:dyDescent="0.35">
      <c r="A1" t="s">
        <v>1</v>
      </c>
    </row>
    <row r="5" spans="1:3" x14ac:dyDescent="0.35">
      <c r="A5" s="60"/>
      <c r="B5" s="46"/>
      <c r="C5" s="46"/>
    </row>
    <row r="6" spans="1:3" x14ac:dyDescent="0.35">
      <c r="A6" s="12"/>
      <c r="B6" s="12"/>
      <c r="C6" s="12"/>
    </row>
    <row r="7" spans="1:3" x14ac:dyDescent="0.35">
      <c r="A7" s="61" t="s">
        <v>92</v>
      </c>
      <c r="B7" s="61" t="s">
        <v>84</v>
      </c>
      <c r="C7" s="12"/>
    </row>
    <row r="8" spans="1:3" x14ac:dyDescent="0.35">
      <c r="A8" s="62">
        <v>1</v>
      </c>
      <c r="B8" s="62">
        <v>120</v>
      </c>
      <c r="C8" s="12"/>
    </row>
    <row r="9" spans="1:3" x14ac:dyDescent="0.35">
      <c r="A9" s="62">
        <v>2</v>
      </c>
      <c r="B9" s="62">
        <v>95</v>
      </c>
      <c r="C9" s="12"/>
    </row>
    <row r="10" spans="1:3" x14ac:dyDescent="0.35">
      <c r="A10" s="62">
        <v>3</v>
      </c>
      <c r="B10" s="62">
        <v>110</v>
      </c>
      <c r="C10" s="12"/>
    </row>
    <row r="11" spans="1:3" x14ac:dyDescent="0.35">
      <c r="A11" s="62">
        <v>4</v>
      </c>
      <c r="B11" s="62">
        <v>135</v>
      </c>
      <c r="C11" s="12"/>
    </row>
    <row r="12" spans="1:3" x14ac:dyDescent="0.35">
      <c r="A12" s="62">
        <v>5</v>
      </c>
      <c r="B12" s="62">
        <v>112</v>
      </c>
      <c r="C12" s="12"/>
    </row>
    <row r="13" spans="1:3" x14ac:dyDescent="0.35">
      <c r="A13" s="62">
        <v>6</v>
      </c>
      <c r="B13" s="62">
        <v>98</v>
      </c>
      <c r="C13" s="12"/>
    </row>
    <row r="14" spans="1:3" x14ac:dyDescent="0.35">
      <c r="A14" s="62">
        <v>7</v>
      </c>
      <c r="B14" s="62">
        <v>128</v>
      </c>
      <c r="C14" s="12"/>
    </row>
    <row r="15" spans="1:3" x14ac:dyDescent="0.35">
      <c r="A15" s="62">
        <v>8</v>
      </c>
      <c r="B15" s="62">
        <v>105</v>
      </c>
      <c r="C15" s="12"/>
    </row>
    <row r="16" spans="1:3" x14ac:dyDescent="0.35">
      <c r="A16" s="62">
        <v>9</v>
      </c>
      <c r="B16" s="62">
        <v>115</v>
      </c>
      <c r="C16" s="12"/>
    </row>
    <row r="17" spans="1:3" x14ac:dyDescent="0.3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55" zoomScaleNormal="100" workbookViewId="0"/>
  </sheetViews>
  <sheetFormatPr defaultColWidth="8.7265625" defaultRowHeight="14.5" x14ac:dyDescent="0.35"/>
  <cols>
    <col min="1" max="16384" width="8.7265625" style="90"/>
  </cols>
  <sheetData>
    <row r="2" spans="2:2" x14ac:dyDescent="0.35">
      <c r="B2" s="89"/>
    </row>
    <row r="89" spans="2:2" ht="18.5" x14ac:dyDescent="0.45">
      <c r="B89" s="91"/>
    </row>
    <row r="303" spans="2:2" ht="18.5" x14ac:dyDescent="0.45">
      <c r="B303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4.5" x14ac:dyDescent="0.35"/>
  <cols>
    <col min="1" max="1" width="21.453125" bestFit="1" customWidth="1"/>
    <col min="2" max="2" width="21.1796875" customWidth="1"/>
    <col min="3" max="3" width="14.54296875" customWidth="1"/>
  </cols>
  <sheetData>
    <row r="1" spans="1:6" x14ac:dyDescent="0.35">
      <c r="A1" t="s">
        <v>1</v>
      </c>
      <c r="B1" s="64"/>
    </row>
    <row r="2" spans="1:6" x14ac:dyDescent="0.35">
      <c r="A2" s="20"/>
    </row>
    <row r="3" spans="1:6" x14ac:dyDescent="0.35">
      <c r="A3" s="20"/>
    </row>
    <row r="4" spans="1:6" x14ac:dyDescent="0.35">
      <c r="A4" s="79" t="s">
        <v>34</v>
      </c>
      <c r="B4" s="66" t="s">
        <v>54</v>
      </c>
      <c r="C4" s="46"/>
    </row>
    <row r="5" spans="1:6" x14ac:dyDescent="0.35">
      <c r="A5" s="6" t="s">
        <v>35</v>
      </c>
      <c r="B5" s="68">
        <v>-5</v>
      </c>
      <c r="C5" s="38"/>
      <c r="F5" s="12"/>
    </row>
    <row r="6" spans="1:6" x14ac:dyDescent="0.35">
      <c r="A6" s="6" t="s">
        <v>36</v>
      </c>
      <c r="B6" s="68">
        <v>-6.2</v>
      </c>
      <c r="C6" s="38"/>
    </row>
    <row r="7" spans="1:6" x14ac:dyDescent="0.35">
      <c r="A7" s="6" t="s">
        <v>37</v>
      </c>
      <c r="B7" s="68">
        <v>8.3000000000000007</v>
      </c>
      <c r="C7" s="38"/>
    </row>
    <row r="8" spans="1:6" x14ac:dyDescent="0.35">
      <c r="A8" s="6" t="s">
        <v>38</v>
      </c>
      <c r="B8" s="68">
        <v>0.6</v>
      </c>
      <c r="C8" s="38"/>
    </row>
    <row r="9" spans="1:6" x14ac:dyDescent="0.35">
      <c r="A9" s="6" t="s">
        <v>39</v>
      </c>
      <c r="B9" s="68">
        <v>5.8</v>
      </c>
      <c r="C9" s="38"/>
    </row>
    <row r="10" spans="1:6" x14ac:dyDescent="0.35">
      <c r="A10" s="6" t="s">
        <v>40</v>
      </c>
      <c r="B10" s="68">
        <v>9.8000000000000007</v>
      </c>
      <c r="C10" s="38"/>
    </row>
    <row r="11" spans="1:6" x14ac:dyDescent="0.35">
      <c r="A11" s="6" t="s">
        <v>41</v>
      </c>
      <c r="B11" s="68">
        <v>12.1</v>
      </c>
      <c r="C11" s="38"/>
    </row>
    <row r="12" spans="1:6" x14ac:dyDescent="0.35">
      <c r="A12" s="6" t="s">
        <v>42</v>
      </c>
      <c r="B12" s="68">
        <v>10.4</v>
      </c>
      <c r="C12" s="38"/>
    </row>
    <row r="13" spans="1:6" x14ac:dyDescent="0.35">
      <c r="A13" s="6" t="s">
        <v>43</v>
      </c>
      <c r="B13" s="68">
        <v>5.5</v>
      </c>
      <c r="C13" s="38"/>
    </row>
    <row r="14" spans="1:6" x14ac:dyDescent="0.35">
      <c r="A14" s="6" t="s">
        <v>44</v>
      </c>
      <c r="B14" s="68">
        <v>24</v>
      </c>
      <c r="C14" s="38"/>
    </row>
    <row r="15" spans="1:6" x14ac:dyDescent="0.35">
      <c r="A15" s="6" t="s">
        <v>45</v>
      </c>
      <c r="B15" s="68">
        <v>30.7</v>
      </c>
    </row>
    <row r="16" spans="1:6" x14ac:dyDescent="0.35">
      <c r="A16" s="67" t="s">
        <v>46</v>
      </c>
      <c r="B16" s="68">
        <v>26.5</v>
      </c>
    </row>
    <row r="17" spans="1:13" x14ac:dyDescent="0.35">
      <c r="A17" s="6" t="s">
        <v>47</v>
      </c>
      <c r="B17" s="68">
        <v>27.4</v>
      </c>
    </row>
    <row r="18" spans="1:13" x14ac:dyDescent="0.35">
      <c r="A18" s="67" t="s">
        <v>48</v>
      </c>
      <c r="B18" s="68">
        <v>30.2</v>
      </c>
    </row>
    <row r="19" spans="1:13" x14ac:dyDescent="0.35">
      <c r="A19" s="67" t="s">
        <v>49</v>
      </c>
      <c r="B19" s="68">
        <v>28.1</v>
      </c>
    </row>
    <row r="20" spans="1:13" x14ac:dyDescent="0.35">
      <c r="A20" s="67" t="s">
        <v>50</v>
      </c>
      <c r="B20" s="68">
        <v>13.7</v>
      </c>
    </row>
    <row r="21" spans="1:13" x14ac:dyDescent="0.35">
      <c r="A21" s="67" t="s">
        <v>51</v>
      </c>
      <c r="B21" s="68">
        <v>1.7</v>
      </c>
      <c r="M21" s="12"/>
    </row>
    <row r="22" spans="1:13" x14ac:dyDescent="0.35">
      <c r="A22" s="67" t="s">
        <v>52</v>
      </c>
      <c r="B22" s="68">
        <v>-2.7</v>
      </c>
      <c r="M22" s="12"/>
    </row>
    <row r="23" spans="1:13" x14ac:dyDescent="0.35">
      <c r="A23" s="67" t="s">
        <v>53</v>
      </c>
      <c r="B23" s="68">
        <v>-1.8</v>
      </c>
      <c r="M23" s="12"/>
    </row>
    <row r="24" spans="1:13" x14ac:dyDescent="0.35">
      <c r="M24" s="12"/>
    </row>
    <row r="37" spans="1:2" x14ac:dyDescent="0.3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/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33</v>
      </c>
    </row>
    <row r="3" spans="1:7" x14ac:dyDescent="0.35">
      <c r="C3" s="12"/>
      <c r="E3" s="12"/>
    </row>
    <row r="4" spans="1:7" x14ac:dyDescent="0.35">
      <c r="A4" s="69" t="s">
        <v>55</v>
      </c>
      <c r="B4" s="69" t="s">
        <v>56</v>
      </c>
      <c r="C4" s="12"/>
      <c r="E4" s="3"/>
      <c r="F4" s="50"/>
      <c r="G4" s="18"/>
    </row>
    <row r="5" spans="1:7" x14ac:dyDescent="0.35">
      <c r="A5" s="70">
        <v>1</v>
      </c>
      <c r="B5" s="70">
        <v>59</v>
      </c>
      <c r="C5" s="12"/>
      <c r="E5" s="49"/>
    </row>
    <row r="6" spans="1:7" x14ac:dyDescent="0.35">
      <c r="A6" s="70">
        <v>2</v>
      </c>
      <c r="B6" s="70">
        <v>138</v>
      </c>
      <c r="C6" s="12"/>
      <c r="E6" s="49"/>
    </row>
    <row r="7" spans="1:7" x14ac:dyDescent="0.35">
      <c r="A7" s="70">
        <v>3</v>
      </c>
      <c r="B7" s="70">
        <v>85</v>
      </c>
      <c r="C7" s="12"/>
      <c r="E7" s="49"/>
    </row>
    <row r="8" spans="1:7" x14ac:dyDescent="0.35">
      <c r="A8" s="70">
        <v>4</v>
      </c>
      <c r="B8" s="70">
        <v>64</v>
      </c>
      <c r="C8" s="12"/>
      <c r="E8" s="49"/>
    </row>
    <row r="9" spans="1:7" x14ac:dyDescent="0.35">
      <c r="A9" s="70">
        <v>5</v>
      </c>
      <c r="B9" s="70">
        <v>134</v>
      </c>
      <c r="C9" s="12"/>
      <c r="E9" s="49"/>
    </row>
    <row r="10" spans="1:7" x14ac:dyDescent="0.35">
      <c r="A10" s="70">
        <v>6</v>
      </c>
      <c r="B10" s="70">
        <v>27</v>
      </c>
      <c r="C10" s="12"/>
      <c r="E10" s="49"/>
    </row>
    <row r="11" spans="1:7" x14ac:dyDescent="0.35">
      <c r="A11" s="70">
        <v>7</v>
      </c>
      <c r="B11" s="70">
        <v>122</v>
      </c>
      <c r="C11" s="12"/>
      <c r="E11" s="49"/>
    </row>
    <row r="12" spans="1:7" x14ac:dyDescent="0.35">
      <c r="A12" s="70">
        <v>8</v>
      </c>
      <c r="B12" s="70">
        <v>80</v>
      </c>
      <c r="C12" s="12"/>
      <c r="E12" s="49"/>
    </row>
    <row r="13" spans="1:7" x14ac:dyDescent="0.35">
      <c r="A13" s="70">
        <v>9</v>
      </c>
      <c r="B13" s="70">
        <v>83</v>
      </c>
      <c r="C13" s="12"/>
      <c r="E13" s="49"/>
    </row>
    <row r="14" spans="1:7" x14ac:dyDescent="0.35">
      <c r="A14" s="70">
        <v>10</v>
      </c>
      <c r="B14" s="70">
        <v>125</v>
      </c>
      <c r="C14" s="12"/>
      <c r="E14" s="49"/>
    </row>
    <row r="15" spans="1:7" x14ac:dyDescent="0.35">
      <c r="A15" s="70">
        <v>11</v>
      </c>
      <c r="B15" s="70">
        <v>47</v>
      </c>
      <c r="C15" s="12"/>
    </row>
    <row r="16" spans="1:7" x14ac:dyDescent="0.35">
      <c r="A16" s="70">
        <v>12</v>
      </c>
      <c r="B16" s="70">
        <v>102</v>
      </c>
      <c r="C16" s="12"/>
    </row>
    <row r="17" spans="1:4" x14ac:dyDescent="0.35">
      <c r="A17" s="70">
        <v>13</v>
      </c>
      <c r="B17" s="70">
        <v>144</v>
      </c>
      <c r="C17" s="12"/>
    </row>
    <row r="18" spans="1:4" x14ac:dyDescent="0.35">
      <c r="A18" s="70">
        <v>14</v>
      </c>
      <c r="B18" s="70">
        <v>6</v>
      </c>
      <c r="C18" s="12"/>
      <c r="D18" s="48"/>
    </row>
    <row r="19" spans="1:4" x14ac:dyDescent="0.35">
      <c r="A19" s="70">
        <v>15</v>
      </c>
      <c r="B19" s="70">
        <v>121</v>
      </c>
      <c r="D19" s="47"/>
    </row>
    <row r="20" spans="1:4" x14ac:dyDescent="0.35">
      <c r="A20" s="70">
        <v>16</v>
      </c>
      <c r="B20" s="70">
        <v>78</v>
      </c>
      <c r="D20" s="47"/>
    </row>
    <row r="21" spans="1:4" x14ac:dyDescent="0.35">
      <c r="A21" s="70">
        <v>17</v>
      </c>
      <c r="B21" s="70">
        <v>74</v>
      </c>
      <c r="D21" s="47"/>
    </row>
    <row r="22" spans="1:4" x14ac:dyDescent="0.35">
      <c r="A22" s="70">
        <v>18</v>
      </c>
      <c r="B22" s="70">
        <v>125</v>
      </c>
      <c r="D22" s="47"/>
    </row>
    <row r="23" spans="1:4" x14ac:dyDescent="0.35">
      <c r="A23" s="70">
        <v>19</v>
      </c>
      <c r="B23" s="70">
        <v>13</v>
      </c>
      <c r="D23" s="47"/>
    </row>
    <row r="24" spans="1:4" x14ac:dyDescent="0.35">
      <c r="A24" s="70">
        <v>20</v>
      </c>
      <c r="B24" s="70">
        <v>5</v>
      </c>
      <c r="D24" s="47"/>
    </row>
    <row r="25" spans="1:4" x14ac:dyDescent="0.35">
      <c r="A25" s="70">
        <v>21</v>
      </c>
      <c r="B25" s="70">
        <v>37</v>
      </c>
      <c r="D25" s="47"/>
    </row>
    <row r="26" spans="1:4" x14ac:dyDescent="0.35">
      <c r="A26" s="70">
        <v>22</v>
      </c>
      <c r="B26" s="70">
        <v>14</v>
      </c>
      <c r="D26" s="47"/>
    </row>
    <row r="27" spans="1:4" x14ac:dyDescent="0.35">
      <c r="A27" s="70">
        <v>23</v>
      </c>
      <c r="B27" s="70">
        <v>79</v>
      </c>
      <c r="D27" s="47"/>
    </row>
    <row r="28" spans="1:4" x14ac:dyDescent="0.35">
      <c r="A28" s="70">
        <v>24</v>
      </c>
      <c r="B28" s="70">
        <v>40</v>
      </c>
      <c r="D28" s="47"/>
    </row>
    <row r="29" spans="1:4" x14ac:dyDescent="0.35">
      <c r="B29" s="47"/>
    </row>
    <row r="30" spans="1:4" x14ac:dyDescent="0.35">
      <c r="B30" s="47"/>
    </row>
    <row r="31" spans="1:4" x14ac:dyDescent="0.35">
      <c r="B31" s="47"/>
    </row>
    <row r="32" spans="1:4" x14ac:dyDescent="0.35">
      <c r="B32" s="47"/>
    </row>
    <row r="33" spans="2:2" x14ac:dyDescent="0.35">
      <c r="B33" s="47"/>
    </row>
    <row r="34" spans="2:2" x14ac:dyDescent="0.35">
      <c r="B34" s="47"/>
    </row>
    <row r="35" spans="2:2" x14ac:dyDescent="0.35">
      <c r="B35" s="47"/>
    </row>
    <row r="36" spans="2:2" x14ac:dyDescent="0.35">
      <c r="B36" s="47"/>
    </row>
    <row r="37" spans="2:2" x14ac:dyDescent="0.35">
      <c r="B37" s="47"/>
    </row>
    <row r="38" spans="2:2" x14ac:dyDescent="0.35">
      <c r="B38" s="47"/>
    </row>
    <row r="39" spans="2:2" x14ac:dyDescent="0.35">
      <c r="B39" s="47"/>
    </row>
    <row r="40" spans="2:2" x14ac:dyDescent="0.35">
      <c r="B40" s="47"/>
    </row>
    <row r="41" spans="2:2" x14ac:dyDescent="0.35">
      <c r="B41" s="47"/>
    </row>
    <row r="42" spans="2:2" x14ac:dyDescent="0.35">
      <c r="B42" s="47"/>
    </row>
    <row r="43" spans="2:2" x14ac:dyDescent="0.35">
      <c r="B43" s="47"/>
    </row>
    <row r="44" spans="2:2" x14ac:dyDescent="0.35">
      <c r="B44" s="47"/>
    </row>
    <row r="45" spans="2:2" x14ac:dyDescent="0.35">
      <c r="B45" s="47"/>
    </row>
    <row r="46" spans="2:2" x14ac:dyDescent="0.35">
      <c r="B46" s="47"/>
    </row>
    <row r="47" spans="2:2" x14ac:dyDescent="0.35">
      <c r="B47" s="47"/>
    </row>
    <row r="48" spans="2:2" x14ac:dyDescent="0.35">
      <c r="B48" s="47"/>
    </row>
    <row r="49" spans="2:2" x14ac:dyDescent="0.35">
      <c r="B49" s="47"/>
    </row>
    <row r="50" spans="2:2" x14ac:dyDescent="0.35">
      <c r="B50" s="47"/>
    </row>
    <row r="51" spans="2:2" x14ac:dyDescent="0.35">
      <c r="B51" s="47"/>
    </row>
    <row r="52" spans="2:2" x14ac:dyDescent="0.35">
      <c r="B52" s="47"/>
    </row>
    <row r="53" spans="2:2" x14ac:dyDescent="0.35">
      <c r="B53" s="47"/>
    </row>
    <row r="54" spans="2:2" x14ac:dyDescent="0.35">
      <c r="B54" s="47"/>
    </row>
    <row r="55" spans="2:2" x14ac:dyDescent="0.35">
      <c r="B55" s="47"/>
    </row>
    <row r="56" spans="2:2" x14ac:dyDescent="0.35">
      <c r="B56" s="47"/>
    </row>
    <row r="57" spans="2:2" x14ac:dyDescent="0.35">
      <c r="B57" s="47"/>
    </row>
    <row r="58" spans="2:2" x14ac:dyDescent="0.35">
      <c r="B58" s="47"/>
    </row>
    <row r="59" spans="2:2" x14ac:dyDescent="0.35">
      <c r="B59" s="47"/>
    </row>
    <row r="60" spans="2:2" x14ac:dyDescent="0.35">
      <c r="B60" s="47"/>
    </row>
    <row r="61" spans="2:2" x14ac:dyDescent="0.35">
      <c r="B61" s="47"/>
    </row>
    <row r="62" spans="2:2" x14ac:dyDescent="0.35">
      <c r="B62" s="47"/>
    </row>
    <row r="63" spans="2:2" x14ac:dyDescent="0.35">
      <c r="B63" s="47"/>
    </row>
    <row r="64" spans="2:2" x14ac:dyDescent="0.35">
      <c r="B64" s="47"/>
    </row>
    <row r="65" spans="2:2" x14ac:dyDescent="0.35">
      <c r="B65" s="47"/>
    </row>
    <row r="66" spans="2:2" x14ac:dyDescent="0.35">
      <c r="B66" s="47"/>
    </row>
    <row r="67" spans="2:2" x14ac:dyDescent="0.35">
      <c r="B67" s="47"/>
    </row>
    <row r="68" spans="2:2" x14ac:dyDescent="0.35">
      <c r="B68" s="47"/>
    </row>
    <row r="69" spans="2:2" x14ac:dyDescent="0.35">
      <c r="B69" s="47"/>
    </row>
    <row r="70" spans="2:2" x14ac:dyDescent="0.35">
      <c r="B70" s="47"/>
    </row>
    <row r="71" spans="2:2" x14ac:dyDescent="0.35">
      <c r="B71" s="47"/>
    </row>
    <row r="72" spans="2:2" x14ac:dyDescent="0.35">
      <c r="B72" s="47"/>
    </row>
    <row r="73" spans="2:2" x14ac:dyDescent="0.35">
      <c r="B73" s="47"/>
    </row>
    <row r="74" spans="2:2" x14ac:dyDescent="0.35">
      <c r="B74" s="47"/>
    </row>
    <row r="75" spans="2:2" x14ac:dyDescent="0.35">
      <c r="B75" s="47"/>
    </row>
    <row r="76" spans="2:2" x14ac:dyDescent="0.35">
      <c r="B76" s="47"/>
    </row>
    <row r="77" spans="2:2" x14ac:dyDescent="0.35">
      <c r="B77" s="47"/>
    </row>
    <row r="78" spans="2:2" x14ac:dyDescent="0.35">
      <c r="B78" s="47"/>
    </row>
    <row r="79" spans="2:2" x14ac:dyDescent="0.35">
      <c r="B79" s="47"/>
    </row>
    <row r="80" spans="2:2" x14ac:dyDescent="0.35">
      <c r="B80" s="47"/>
    </row>
    <row r="81" spans="2:2" x14ac:dyDescent="0.35">
      <c r="B81" s="47"/>
    </row>
    <row r="82" spans="2:2" x14ac:dyDescent="0.35">
      <c r="B82" s="47"/>
    </row>
    <row r="83" spans="2:2" x14ac:dyDescent="0.35">
      <c r="B83" s="47"/>
    </row>
    <row r="84" spans="2:2" x14ac:dyDescent="0.35">
      <c r="B84" s="47"/>
    </row>
    <row r="85" spans="2:2" x14ac:dyDescent="0.35">
      <c r="B85" s="47"/>
    </row>
    <row r="86" spans="2:2" x14ac:dyDescent="0.35">
      <c r="B86" s="47"/>
    </row>
    <row r="87" spans="2:2" x14ac:dyDescent="0.35">
      <c r="B87" s="47"/>
    </row>
    <row r="88" spans="2:2" x14ac:dyDescent="0.35">
      <c r="B88" s="47"/>
    </row>
    <row r="89" spans="2:2" x14ac:dyDescent="0.35">
      <c r="B89" s="47"/>
    </row>
    <row r="90" spans="2:2" x14ac:dyDescent="0.35">
      <c r="B90" s="47"/>
    </row>
    <row r="91" spans="2:2" x14ac:dyDescent="0.35">
      <c r="B91" s="47"/>
    </row>
    <row r="92" spans="2:2" x14ac:dyDescent="0.35">
      <c r="B92" s="47"/>
    </row>
    <row r="93" spans="2:2" x14ac:dyDescent="0.35">
      <c r="B93" s="47"/>
    </row>
    <row r="94" spans="2:2" x14ac:dyDescent="0.35">
      <c r="B94" s="47"/>
    </row>
    <row r="95" spans="2:2" x14ac:dyDescent="0.35">
      <c r="B95" s="47"/>
    </row>
    <row r="96" spans="2:2" x14ac:dyDescent="0.35">
      <c r="B96" s="47"/>
    </row>
    <row r="97" spans="2:4" x14ac:dyDescent="0.35">
      <c r="B97" s="47"/>
    </row>
    <row r="98" spans="2:4" x14ac:dyDescent="0.35">
      <c r="B98" s="47"/>
    </row>
    <row r="99" spans="2:4" x14ac:dyDescent="0.35">
      <c r="B99" s="47"/>
    </row>
    <row r="100" spans="2:4" x14ac:dyDescent="0.35">
      <c r="B100" s="47"/>
    </row>
    <row r="101" spans="2:4" x14ac:dyDescent="0.35">
      <c r="B101" s="47"/>
    </row>
    <row r="102" spans="2:4" x14ac:dyDescent="0.35">
      <c r="B102" s="47"/>
    </row>
    <row r="103" spans="2:4" x14ac:dyDescent="0.35">
      <c r="B103" s="47"/>
    </row>
    <row r="104" spans="2:4" x14ac:dyDescent="0.35">
      <c r="B104" s="47"/>
    </row>
    <row r="105" spans="2:4" x14ac:dyDescent="0.35">
      <c r="D105" s="47"/>
    </row>
    <row r="106" spans="2:4" x14ac:dyDescent="0.35">
      <c r="D106" s="47"/>
    </row>
    <row r="107" spans="2:4" x14ac:dyDescent="0.35">
      <c r="D107" s="47"/>
    </row>
    <row r="108" spans="2:4" x14ac:dyDescent="0.35">
      <c r="D108" s="47"/>
    </row>
    <row r="109" spans="2:4" x14ac:dyDescent="0.35">
      <c r="D109" s="47"/>
    </row>
    <row r="110" spans="2:4" x14ac:dyDescent="0.35">
      <c r="D110" s="47"/>
    </row>
    <row r="111" spans="2:4" x14ac:dyDescent="0.35">
      <c r="D111" s="47"/>
    </row>
    <row r="112" spans="2:4" x14ac:dyDescent="0.35">
      <c r="D112" s="47"/>
    </row>
    <row r="113" spans="4:4" x14ac:dyDescent="0.35">
      <c r="D113" s="47"/>
    </row>
    <row r="114" spans="4:4" x14ac:dyDescent="0.35">
      <c r="D114" s="47"/>
    </row>
    <row r="115" spans="4:4" x14ac:dyDescent="0.35">
      <c r="D115" s="47"/>
    </row>
    <row r="116" spans="4:4" x14ac:dyDescent="0.35">
      <c r="D116" s="47"/>
    </row>
    <row r="117" spans="4:4" x14ac:dyDescent="0.35">
      <c r="D117" s="47"/>
    </row>
    <row r="118" spans="4:4" x14ac:dyDescent="0.3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2</v>
      </c>
    </row>
    <row r="4" spans="1:8" ht="29.5" thickBot="1" x14ac:dyDescent="0.4">
      <c r="A4" s="5" t="s">
        <v>57</v>
      </c>
      <c r="B4" s="10" t="s">
        <v>58</v>
      </c>
      <c r="C4" s="10" t="s">
        <v>95</v>
      </c>
      <c r="E4" s="20"/>
      <c r="F4" s="44"/>
    </row>
    <row r="5" spans="1:8" x14ac:dyDescent="0.3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3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55</v>
      </c>
      <c r="C15" s="7">
        <v>375</v>
      </c>
    </row>
    <row r="16" spans="1:8" x14ac:dyDescent="0.3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3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3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35">
      <c r="A19" s="6">
        <v>15</v>
      </c>
      <c r="B19" s="7">
        <v>35</v>
      </c>
      <c r="C19" s="7">
        <v>200</v>
      </c>
      <c r="G19" s="40"/>
      <c r="H19" s="39"/>
    </row>
    <row r="20" spans="1:8" x14ac:dyDescent="0.35">
      <c r="A20" s="6">
        <v>16</v>
      </c>
      <c r="B20" s="7">
        <v>50</v>
      </c>
      <c r="C20" s="7">
        <v>325</v>
      </c>
    </row>
    <row r="21" spans="1:8" x14ac:dyDescent="0.35">
      <c r="A21" s="9">
        <v>17</v>
      </c>
      <c r="B21" s="7">
        <v>55</v>
      </c>
      <c r="C21" s="7">
        <v>350</v>
      </c>
    </row>
    <row r="22" spans="1:8" x14ac:dyDescent="0.35">
      <c r="A22" s="6">
        <v>18</v>
      </c>
      <c r="B22" s="7">
        <v>60</v>
      </c>
      <c r="C22" s="7">
        <v>375</v>
      </c>
    </row>
    <row r="23" spans="1:8" x14ac:dyDescent="0.35">
      <c r="A23" s="6">
        <v>19</v>
      </c>
      <c r="B23" s="7">
        <v>35</v>
      </c>
      <c r="C23" s="7">
        <v>200</v>
      </c>
    </row>
    <row r="24" spans="1:8" x14ac:dyDescent="0.3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2</v>
      </c>
      <c r="B1" s="64" t="s">
        <v>32</v>
      </c>
    </row>
    <row r="3" spans="1:16" x14ac:dyDescent="0.35">
      <c r="A3" s="20"/>
      <c r="B3"/>
      <c r="C3" s="35"/>
      <c r="D3" s="26"/>
      <c r="E3" s="26"/>
    </row>
    <row r="4" spans="1:16" ht="29" x14ac:dyDescent="0.35">
      <c r="A4" s="71" t="s">
        <v>3</v>
      </c>
      <c r="B4" s="71" t="s">
        <v>59</v>
      </c>
    </row>
    <row r="5" spans="1:16" x14ac:dyDescent="0.35">
      <c r="A5" s="55">
        <v>2012</v>
      </c>
      <c r="B5" s="55">
        <v>200</v>
      </c>
    </row>
    <row r="6" spans="1:16" x14ac:dyDescent="0.35">
      <c r="A6" s="55">
        <v>2013</v>
      </c>
      <c r="B6" s="55">
        <v>230</v>
      </c>
    </row>
    <row r="7" spans="1:16" x14ac:dyDescent="0.35">
      <c r="A7" s="55">
        <v>2014</v>
      </c>
      <c r="B7" s="55">
        <v>260</v>
      </c>
    </row>
    <row r="8" spans="1:16" x14ac:dyDescent="0.35">
      <c r="A8" s="55">
        <v>2015</v>
      </c>
      <c r="B8" s="55">
        <v>295</v>
      </c>
    </row>
    <row r="9" spans="1:16" x14ac:dyDescent="0.35">
      <c r="A9" s="55">
        <v>2016</v>
      </c>
      <c r="B9" s="55">
        <v>330</v>
      </c>
    </row>
    <row r="10" spans="1:16" x14ac:dyDescent="0.35">
      <c r="A10" s="55">
        <v>2017</v>
      </c>
      <c r="B10" s="55">
        <v>370</v>
      </c>
    </row>
    <row r="11" spans="1:16" x14ac:dyDescent="0.35">
      <c r="A11" s="55">
        <v>2018</v>
      </c>
      <c r="B11" s="55">
        <v>410</v>
      </c>
      <c r="E11"/>
    </row>
    <row r="12" spans="1:16" x14ac:dyDescent="0.35">
      <c r="A12" s="55">
        <v>2019</v>
      </c>
      <c r="B12" s="55">
        <v>450</v>
      </c>
      <c r="C12" s="19"/>
      <c r="D12" s="19"/>
    </row>
    <row r="13" spans="1:16" x14ac:dyDescent="0.35">
      <c r="A13" s="55">
        <v>2020</v>
      </c>
      <c r="B13" s="55">
        <v>495</v>
      </c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29</v>
      </c>
    </row>
    <row r="4" spans="1:12" x14ac:dyDescent="0.35">
      <c r="A4" s="20"/>
    </row>
    <row r="5" spans="1:12" ht="15" thickBot="1" x14ac:dyDescent="0.4">
      <c r="A5" s="10" t="s">
        <v>60</v>
      </c>
      <c r="B5" s="10" t="s">
        <v>81</v>
      </c>
    </row>
    <row r="6" spans="1:12" x14ac:dyDescent="0.35">
      <c r="A6" s="9" t="s">
        <v>61</v>
      </c>
      <c r="B6" s="4">
        <v>720</v>
      </c>
    </row>
    <row r="7" spans="1:12" x14ac:dyDescent="0.35">
      <c r="A7" s="6" t="s">
        <v>62</v>
      </c>
      <c r="B7" s="2">
        <v>680</v>
      </c>
      <c r="D7" s="37"/>
      <c r="L7" s="12"/>
    </row>
    <row r="8" spans="1:12" x14ac:dyDescent="0.35">
      <c r="A8" s="6" t="s">
        <v>63</v>
      </c>
      <c r="B8" s="2">
        <v>650</v>
      </c>
    </row>
    <row r="9" spans="1:12" x14ac:dyDescent="0.35">
      <c r="A9" s="6" t="s">
        <v>64</v>
      </c>
      <c r="B9" s="2">
        <v>600</v>
      </c>
    </row>
    <row r="10" spans="1:12" x14ac:dyDescent="0.35">
      <c r="A10" s="6" t="s">
        <v>65</v>
      </c>
      <c r="B10" s="2">
        <v>580</v>
      </c>
      <c r="D10" s="37"/>
      <c r="L10" s="12"/>
    </row>
    <row r="11" spans="1:12" x14ac:dyDescent="0.35">
      <c r="A11" s="6" t="s">
        <v>66</v>
      </c>
      <c r="B11" s="2">
        <v>560</v>
      </c>
      <c r="D11" s="37"/>
    </row>
    <row r="12" spans="1:12" x14ac:dyDescent="0.35">
      <c r="A12" s="6" t="s">
        <v>67</v>
      </c>
      <c r="B12" s="2">
        <v>530</v>
      </c>
    </row>
    <row r="13" spans="1:12" x14ac:dyDescent="0.35">
      <c r="A13" s="6" t="s">
        <v>68</v>
      </c>
      <c r="B13" s="2">
        <v>500</v>
      </c>
      <c r="D13" s="37"/>
      <c r="L13" s="12"/>
    </row>
    <row r="14" spans="1:12" x14ac:dyDescent="0.35">
      <c r="A14" s="6" t="s">
        <v>69</v>
      </c>
      <c r="B14" s="2">
        <v>470</v>
      </c>
    </row>
    <row r="15" spans="1:12" x14ac:dyDescent="0.35">
      <c r="A15" s="6" t="s">
        <v>70</v>
      </c>
      <c r="B15" s="2">
        <v>450</v>
      </c>
    </row>
    <row r="16" spans="1:12" x14ac:dyDescent="0.35">
      <c r="A16" s="6" t="s">
        <v>71</v>
      </c>
      <c r="B16" s="2">
        <v>430</v>
      </c>
      <c r="D16" s="37"/>
      <c r="L16" s="12"/>
    </row>
    <row r="17" spans="1:12" x14ac:dyDescent="0.35">
      <c r="A17" s="6" t="s">
        <v>72</v>
      </c>
      <c r="B17" s="2">
        <v>410</v>
      </c>
    </row>
    <row r="18" spans="1:12" x14ac:dyDescent="0.35">
      <c r="A18" s="6" t="s">
        <v>73</v>
      </c>
      <c r="B18" s="2">
        <v>390</v>
      </c>
    </row>
    <row r="19" spans="1:12" x14ac:dyDescent="0.35">
      <c r="A19" s="6" t="s">
        <v>74</v>
      </c>
      <c r="B19" s="2">
        <v>370</v>
      </c>
      <c r="D19" s="37"/>
      <c r="L19" s="12"/>
    </row>
    <row r="20" spans="1:12" x14ac:dyDescent="0.35">
      <c r="A20" s="6" t="s">
        <v>75</v>
      </c>
      <c r="B20" s="2">
        <v>350</v>
      </c>
    </row>
    <row r="21" spans="1:12" x14ac:dyDescent="0.35">
      <c r="A21" s="6" t="s">
        <v>76</v>
      </c>
      <c r="B21" s="2">
        <v>330</v>
      </c>
    </row>
    <row r="22" spans="1:12" x14ac:dyDescent="0.35">
      <c r="A22" s="6" t="s">
        <v>77</v>
      </c>
      <c r="B22" s="2">
        <v>310</v>
      </c>
      <c r="L22" s="12"/>
    </row>
    <row r="23" spans="1:12" x14ac:dyDescent="0.35">
      <c r="A23" s="6" t="s">
        <v>78</v>
      </c>
      <c r="B23" s="2">
        <v>290</v>
      </c>
      <c r="D23" s="36"/>
    </row>
    <row r="24" spans="1:12" x14ac:dyDescent="0.35">
      <c r="A24" s="6" t="s">
        <v>79</v>
      </c>
      <c r="B24" s="2">
        <v>270</v>
      </c>
    </row>
    <row r="25" spans="1:12" x14ac:dyDescent="0.3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1"/>
  <sheetViews>
    <sheetView topLeftCell="A33" zoomScale="110" zoomScaleNormal="110" workbookViewId="0">
      <selection activeCell="B57" sqref="B57"/>
    </sheetView>
  </sheetViews>
  <sheetFormatPr defaultRowHeight="14.5" x14ac:dyDescent="0.35"/>
  <cols>
    <col min="1" max="1" width="18.5429687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20" t="s">
        <v>30</v>
      </c>
      <c r="B1" s="21"/>
      <c r="C1" s="19"/>
      <c r="D1" s="12"/>
    </row>
    <row r="2" spans="1:13" x14ac:dyDescent="0.35">
      <c r="A2" s="20"/>
      <c r="B2" s="1"/>
      <c r="C2" s="19"/>
    </row>
    <row r="3" spans="1:13" x14ac:dyDescent="0.3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4">
      <c r="A4" s="53" t="s">
        <v>83</v>
      </c>
      <c r="B4" s="53" t="s">
        <v>82</v>
      </c>
      <c r="C4" s="51"/>
      <c r="D4" s="51"/>
      <c r="E4" s="51"/>
      <c r="F4" s="51"/>
      <c r="G4" s="51"/>
      <c r="H4" s="51"/>
      <c r="I4" s="51"/>
      <c r="J4" s="51"/>
      <c r="K4" s="51"/>
      <c r="L4" s="96" t="s">
        <v>97</v>
      </c>
    </row>
    <row r="5" spans="1:13" ht="16" thickBot="1" x14ac:dyDescent="0.4">
      <c r="A5" s="72">
        <v>1.4</v>
      </c>
      <c r="B5" s="56">
        <v>70</v>
      </c>
      <c r="C5" s="11"/>
      <c r="D5" s="92"/>
      <c r="E5" s="93"/>
      <c r="F5" s="51"/>
      <c r="G5" s="51"/>
      <c r="H5" s="51"/>
      <c r="I5" s="51"/>
      <c r="J5" s="51"/>
      <c r="K5" s="51"/>
      <c r="L5" s="96" t="s">
        <v>98</v>
      </c>
    </row>
    <row r="6" spans="1:13" ht="16" thickBot="1" x14ac:dyDescent="0.4">
      <c r="A6" s="73">
        <v>1.5</v>
      </c>
      <c r="B6" s="57">
        <v>73</v>
      </c>
      <c r="C6" s="94"/>
      <c r="D6" s="93"/>
      <c r="E6" s="93"/>
      <c r="F6" s="51"/>
      <c r="G6" s="51"/>
      <c r="H6" s="51"/>
      <c r="I6" s="51"/>
      <c r="J6" s="51"/>
      <c r="K6" s="51"/>
      <c r="L6" s="96" t="s">
        <v>99</v>
      </c>
    </row>
    <row r="7" spans="1:13" ht="16" thickBot="1" x14ac:dyDescent="0.4">
      <c r="A7" s="73">
        <v>2</v>
      </c>
      <c r="B7" s="57">
        <v>90</v>
      </c>
      <c r="C7" s="11"/>
      <c r="D7" s="92"/>
      <c r="E7" s="93"/>
      <c r="F7" s="51"/>
      <c r="G7" s="51"/>
      <c r="H7" s="51"/>
      <c r="I7" s="51"/>
      <c r="J7" s="51"/>
      <c r="K7" s="51"/>
      <c r="L7" s="96" t="s">
        <v>100</v>
      </c>
    </row>
    <row r="8" spans="1:13" ht="16" thickBot="1" x14ac:dyDescent="0.4">
      <c r="A8" s="73">
        <v>2.1</v>
      </c>
      <c r="B8" s="57">
        <v>95</v>
      </c>
      <c r="C8" s="11"/>
      <c r="D8" s="93"/>
      <c r="E8" s="93"/>
      <c r="F8" s="51"/>
      <c r="G8" s="51"/>
      <c r="H8" s="51"/>
      <c r="I8" s="51"/>
      <c r="J8" s="51"/>
      <c r="K8" s="51"/>
      <c r="L8" s="96" t="s">
        <v>101</v>
      </c>
    </row>
    <row r="9" spans="1:13" ht="16" thickBot="1" x14ac:dyDescent="0.4">
      <c r="A9" s="73">
        <v>2.4</v>
      </c>
      <c r="B9" s="57">
        <v>100</v>
      </c>
      <c r="C9" s="11"/>
      <c r="D9" s="92"/>
      <c r="E9" s="93"/>
      <c r="F9" s="51"/>
      <c r="G9" s="51"/>
      <c r="H9" s="51"/>
      <c r="I9" s="51"/>
      <c r="J9" s="51"/>
      <c r="K9" s="51"/>
      <c r="L9" s="96" t="s">
        <v>102</v>
      </c>
    </row>
    <row r="10" spans="1:13" ht="16" thickBot="1" x14ac:dyDescent="0.4">
      <c r="A10" s="73">
        <v>1.9</v>
      </c>
      <c r="B10" s="57">
        <v>82</v>
      </c>
      <c r="C10" s="94"/>
      <c r="D10" s="93"/>
      <c r="E10" s="93"/>
      <c r="F10" s="51"/>
      <c r="G10" s="51"/>
      <c r="H10" s="51"/>
      <c r="I10" s="51"/>
      <c r="J10" s="51"/>
      <c r="K10" s="51"/>
      <c r="L10" s="96" t="s">
        <v>103</v>
      </c>
    </row>
    <row r="11" spans="1:13" ht="16" thickBot="1" x14ac:dyDescent="0.4">
      <c r="A11" s="73">
        <v>2.2000000000000002</v>
      </c>
      <c r="B11" s="57">
        <v>92</v>
      </c>
      <c r="C11" s="11"/>
      <c r="D11" s="11"/>
      <c r="E11" s="93"/>
      <c r="F11" s="51"/>
      <c r="G11" s="51"/>
      <c r="H11" s="51"/>
      <c r="I11" s="51"/>
      <c r="J11" s="51"/>
      <c r="K11" s="51"/>
      <c r="L11" s="96" t="s">
        <v>104</v>
      </c>
    </row>
    <row r="12" spans="1:13" ht="16" thickBot="1" x14ac:dyDescent="0.4">
      <c r="A12" s="72">
        <v>2.6</v>
      </c>
      <c r="B12" s="56">
        <v>105</v>
      </c>
      <c r="C12" s="11"/>
      <c r="D12" s="93"/>
      <c r="E12" s="93"/>
      <c r="F12" s="51"/>
      <c r="G12" s="51"/>
      <c r="H12" s="51"/>
      <c r="I12" s="51"/>
      <c r="J12" s="51"/>
      <c r="K12" s="51"/>
      <c r="L12" s="96" t="s">
        <v>105</v>
      </c>
    </row>
    <row r="13" spans="1:13" ht="16" thickBot="1" x14ac:dyDescent="0.4">
      <c r="A13" s="73">
        <v>2.2999999999999998</v>
      </c>
      <c r="B13" s="57">
        <v>98</v>
      </c>
      <c r="C13" s="11"/>
      <c r="D13" s="11"/>
      <c r="E13" s="93"/>
      <c r="F13" s="51"/>
      <c r="G13" s="51"/>
      <c r="H13" s="51"/>
      <c r="I13" s="51"/>
      <c r="J13" s="51"/>
      <c r="K13" s="51"/>
      <c r="L13" s="96" t="s">
        <v>106</v>
      </c>
    </row>
    <row r="14" spans="1:13" ht="16" thickBot="1" x14ac:dyDescent="0.4">
      <c r="A14" s="73">
        <v>2</v>
      </c>
      <c r="B14" s="57">
        <v>86</v>
      </c>
      <c r="C14" s="11"/>
      <c r="D14" s="11"/>
      <c r="E14" s="92"/>
      <c r="L14" s="96" t="s">
        <v>107</v>
      </c>
    </row>
    <row r="15" spans="1:13" ht="16" thickBot="1" x14ac:dyDescent="0.4">
      <c r="A15" s="73">
        <v>2.1</v>
      </c>
      <c r="B15" s="57">
        <v>90</v>
      </c>
      <c r="L15" s="96" t="s">
        <v>108</v>
      </c>
    </row>
    <row r="16" spans="1:13" ht="16" thickBot="1" x14ac:dyDescent="0.4">
      <c r="A16" s="73">
        <v>1.8</v>
      </c>
      <c r="B16" s="57">
        <v>80</v>
      </c>
      <c r="L16" s="96" t="s">
        <v>109</v>
      </c>
    </row>
    <row r="17" spans="1:5" ht="16" thickBot="1" x14ac:dyDescent="0.4">
      <c r="A17" s="73">
        <v>2.5</v>
      </c>
      <c r="B17" s="57">
        <v>104</v>
      </c>
    </row>
    <row r="18" spans="1:5" ht="16" thickBot="1" x14ac:dyDescent="0.4">
      <c r="A18" s="73">
        <v>2.7</v>
      </c>
      <c r="B18" s="57">
        <v>110</v>
      </c>
    </row>
    <row r="19" spans="1:5" ht="16" thickBot="1" x14ac:dyDescent="0.4">
      <c r="A19" s="72">
        <v>2.8</v>
      </c>
      <c r="B19" s="56">
        <v>115</v>
      </c>
    </row>
    <row r="20" spans="1:5" ht="16" thickBot="1" x14ac:dyDescent="0.4">
      <c r="A20" s="73">
        <v>2.2000000000000002</v>
      </c>
      <c r="B20" s="57">
        <v>94</v>
      </c>
    </row>
    <row r="21" spans="1:5" ht="16" thickBot="1" x14ac:dyDescent="0.4">
      <c r="A21" s="73">
        <v>2.4</v>
      </c>
      <c r="B21" s="57">
        <v>100</v>
      </c>
    </row>
    <row r="22" spans="1:5" ht="16" thickBot="1" x14ac:dyDescent="0.4">
      <c r="A22" s="73">
        <v>2.6</v>
      </c>
      <c r="B22" s="57">
        <v>108</v>
      </c>
    </row>
    <row r="23" spans="1:5" ht="16" thickBot="1" x14ac:dyDescent="0.4">
      <c r="A23" s="73">
        <v>2.1</v>
      </c>
      <c r="B23" s="57">
        <v>92</v>
      </c>
    </row>
    <row r="24" spans="1:5" ht="16" thickBot="1" x14ac:dyDescent="0.4">
      <c r="A24" s="73">
        <v>2</v>
      </c>
      <c r="B24" s="57">
        <v>88</v>
      </c>
    </row>
    <row r="25" spans="1:5" ht="16" thickBot="1" x14ac:dyDescent="0.4">
      <c r="A25" s="73">
        <v>2.2999999999999998</v>
      </c>
      <c r="B25" s="57">
        <v>96</v>
      </c>
      <c r="D25" s="12"/>
    </row>
    <row r="27" spans="1:5" x14ac:dyDescent="0.35">
      <c r="A27" t="s">
        <v>8</v>
      </c>
      <c r="B27" t="s">
        <v>141</v>
      </c>
      <c r="D27" s="12"/>
    </row>
    <row r="28" spans="1:5" x14ac:dyDescent="0.35">
      <c r="A28" t="s">
        <v>110</v>
      </c>
      <c r="B28" s="97">
        <f>PEARSON(A5:A25,B5:B25)</f>
        <v>0.99006218280301539</v>
      </c>
      <c r="C28" t="s">
        <v>142</v>
      </c>
      <c r="D28" s="12"/>
      <c r="E28" s="31"/>
    </row>
    <row r="30" spans="1:5" x14ac:dyDescent="0.35">
      <c r="A30" t="s">
        <v>11</v>
      </c>
    </row>
    <row r="32" spans="1:5" x14ac:dyDescent="0.35">
      <c r="E32" s="13"/>
    </row>
    <row r="34" spans="2:9" x14ac:dyDescent="0.35">
      <c r="D34" s="12"/>
      <c r="E34" s="30"/>
    </row>
    <row r="35" spans="2:9" x14ac:dyDescent="0.35">
      <c r="D35" s="12"/>
    </row>
    <row r="39" spans="2:9" x14ac:dyDescent="0.35">
      <c r="D39" s="12"/>
    </row>
    <row r="40" spans="2:9" x14ac:dyDescent="0.35">
      <c r="D40" s="12"/>
      <c r="E40" s="22"/>
    </row>
    <row r="44" spans="2:9" x14ac:dyDescent="0.35">
      <c r="D44" s="12"/>
      <c r="E44" s="29"/>
    </row>
    <row r="46" spans="2:9" x14ac:dyDescent="0.35">
      <c r="B46" t="s">
        <v>111</v>
      </c>
      <c r="H46" s="98" t="s">
        <v>112</v>
      </c>
      <c r="I46" s="99" t="s">
        <v>113</v>
      </c>
    </row>
    <row r="47" spans="2:9" x14ac:dyDescent="0.35">
      <c r="H47" s="100" t="s">
        <v>114</v>
      </c>
    </row>
    <row r="48" spans="2:9" x14ac:dyDescent="0.35">
      <c r="B48" s="102" t="s">
        <v>116</v>
      </c>
      <c r="D48" t="s">
        <v>118</v>
      </c>
      <c r="E48">
        <f>24.555</f>
        <v>24.555</v>
      </c>
      <c r="H48" s="100" t="s">
        <v>115</v>
      </c>
    </row>
    <row r="49" spans="1:5" x14ac:dyDescent="0.35">
      <c r="B49" s="101" t="s">
        <v>117</v>
      </c>
      <c r="D49" t="s">
        <v>119</v>
      </c>
      <c r="E49">
        <f>31.641</f>
        <v>31.640999999999998</v>
      </c>
    </row>
    <row r="51" spans="1:5" x14ac:dyDescent="0.35">
      <c r="D51" t="s">
        <v>118</v>
      </c>
      <c r="E51" t="s">
        <v>143</v>
      </c>
    </row>
    <row r="52" spans="1:5" x14ac:dyDescent="0.35">
      <c r="D52" t="s">
        <v>119</v>
      </c>
      <c r="E52" t="s">
        <v>120</v>
      </c>
    </row>
    <row r="55" spans="1:5" x14ac:dyDescent="0.35">
      <c r="A55" t="s">
        <v>122</v>
      </c>
      <c r="B55" s="103">
        <f>31.641*3+24.555</f>
        <v>119.47800000000001</v>
      </c>
      <c r="C55" t="s">
        <v>121</v>
      </c>
    </row>
    <row r="57" spans="1:5" x14ac:dyDescent="0.35">
      <c r="A57" t="s">
        <v>123</v>
      </c>
      <c r="B57" s="104">
        <f>0.9802^2</f>
        <v>0.96079203999999996</v>
      </c>
      <c r="C57" t="s">
        <v>124</v>
      </c>
    </row>
    <row r="59" spans="1:5" x14ac:dyDescent="0.35">
      <c r="B59" s="100"/>
    </row>
    <row r="60" spans="1:5" ht="16.5" x14ac:dyDescent="0.35">
      <c r="A60" t="s">
        <v>125</v>
      </c>
      <c r="B60" s="105" t="s">
        <v>127</v>
      </c>
      <c r="C60" s="14">
        <f>53.806*3^0.7129</f>
        <v>117.752584971506</v>
      </c>
      <c r="E60" t="s">
        <v>144</v>
      </c>
    </row>
    <row r="61" spans="1:5" x14ac:dyDescent="0.35">
      <c r="B61" s="101" t="s">
        <v>126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7"/>
  <sheetViews>
    <sheetView topLeftCell="A3" workbookViewId="0">
      <selection activeCell="B17" sqref="B17"/>
    </sheetView>
  </sheetViews>
  <sheetFormatPr defaultRowHeight="14.5" x14ac:dyDescent="0.35"/>
  <cols>
    <col min="1" max="1" width="22.54296875" customWidth="1"/>
    <col min="2" max="2" width="12" bestFit="1" customWidth="1"/>
  </cols>
  <sheetData>
    <row r="1" spans="1:7" x14ac:dyDescent="0.35">
      <c r="A1" t="s">
        <v>1</v>
      </c>
    </row>
    <row r="2" spans="1:7" ht="15.5" x14ac:dyDescent="0.35">
      <c r="A2" s="96" t="s">
        <v>128</v>
      </c>
    </row>
    <row r="3" spans="1:7" ht="15.5" x14ac:dyDescent="0.35">
      <c r="A3" s="96" t="s">
        <v>129</v>
      </c>
    </row>
    <row r="4" spans="1:7" ht="15.5" x14ac:dyDescent="0.35">
      <c r="A4" s="96" t="s">
        <v>130</v>
      </c>
    </row>
    <row r="5" spans="1:7" ht="15.5" x14ac:dyDescent="0.35">
      <c r="A5" s="96" t="s">
        <v>131</v>
      </c>
    </row>
    <row r="6" spans="1:7" ht="15.5" x14ac:dyDescent="0.35">
      <c r="A6" s="96" t="s">
        <v>132</v>
      </c>
    </row>
    <row r="7" spans="1:7" ht="15.5" x14ac:dyDescent="0.35">
      <c r="A7" s="96" t="s">
        <v>133</v>
      </c>
    </row>
    <row r="8" spans="1:7" ht="15.5" x14ac:dyDescent="0.35">
      <c r="A8" s="96" t="s">
        <v>134</v>
      </c>
    </row>
    <row r="9" spans="1:7" ht="15.5" x14ac:dyDescent="0.35">
      <c r="A9" s="96" t="s">
        <v>135</v>
      </c>
    </row>
    <row r="11" spans="1:7" ht="15.5" x14ac:dyDescent="0.35">
      <c r="A11" s="96" t="s">
        <v>8</v>
      </c>
      <c r="B11" t="s">
        <v>145</v>
      </c>
      <c r="G11" s="99" t="s">
        <v>146</v>
      </c>
    </row>
    <row r="12" spans="1:7" ht="15.5" x14ac:dyDescent="0.35">
      <c r="A12" s="96" t="s">
        <v>9</v>
      </c>
      <c r="B12" t="s">
        <v>136</v>
      </c>
    </row>
    <row r="13" spans="1:7" x14ac:dyDescent="0.35">
      <c r="B13" t="s">
        <v>138</v>
      </c>
      <c r="C13">
        <f>0.5%+1</f>
        <v>1.0049999999999999</v>
      </c>
      <c r="E13" s="99"/>
    </row>
    <row r="14" spans="1:7" x14ac:dyDescent="0.35">
      <c r="B14" t="s">
        <v>137</v>
      </c>
    </row>
    <row r="15" spans="1:7" x14ac:dyDescent="0.35">
      <c r="B15" s="106" t="s">
        <v>139</v>
      </c>
    </row>
    <row r="17" spans="1:4" x14ac:dyDescent="0.35">
      <c r="A17" t="s">
        <v>10</v>
      </c>
      <c r="B17" s="103">
        <f>50*1.005^100</f>
        <v>82.333424605825982</v>
      </c>
      <c r="D17" t="s"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Props1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2024-09-06T19:57:53Z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